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2023 - NABÓR B RFRD 2023\Lista zmieniona nr 4 - Nabór B 2023\"/>
    </mc:Choice>
  </mc:AlternateContent>
  <xr:revisionPtr revIDLastSave="0" documentId="13_ncr:1_{00FFA229-BE40-4D66-8BB8-25727A7CF4C1}" xr6:coauthVersionLast="36" xr6:coauthVersionMax="36" xr10:uidLastSave="{00000000-0000-0000-0000-000000000000}"/>
  <bookViews>
    <workbookView xWindow="0" yWindow="0" windowWidth="28800" windowHeight="11625" xr2:uid="{BAF0966A-C50B-4B11-A955-DE3463F87E97}"/>
  </bookViews>
  <sheets>
    <sheet name="pow podst" sheetId="1" r:id="rId1"/>
  </sheets>
  <definedNames>
    <definedName name="_xlnm.Print_Area" localSheetId="0">'pow podst'!$A$1:$N$60</definedName>
    <definedName name="_xlnm.Print_Titles" localSheetId="0">'pow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H56" i="1"/>
  <c r="K49" i="1"/>
  <c r="L49" i="1" s="1"/>
  <c r="N46" i="1"/>
  <c r="K44" i="1"/>
  <c r="N44" i="1" s="1"/>
  <c r="N43" i="1"/>
  <c r="N35" i="1"/>
  <c r="N33" i="1"/>
  <c r="K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5" i="1"/>
  <c r="N4" i="1"/>
  <c r="N49" i="1" l="1"/>
  <c r="L44" i="1"/>
  <c r="K56" i="1"/>
  <c r="L31" i="1"/>
  <c r="L56" i="1" s="1"/>
  <c r="N31" i="1"/>
  <c r="N56" i="1" s="1"/>
</calcChain>
</file>

<file path=xl/sharedStrings.xml><?xml version="1.0" encoding="utf-8"?>
<sst xmlns="http://schemas.openxmlformats.org/spreadsheetml/2006/main" count="319" uniqueCount="148">
  <si>
    <t>L.p.</t>
  </si>
  <si>
    <t>Nr ewid.</t>
  </si>
  <si>
    <t>Zadanie nowe [N]</t>
  </si>
  <si>
    <t>Jednostka Samorządu Terytorialnego</t>
  </si>
  <si>
    <t>TERC</t>
  </si>
  <si>
    <t>Nazwa zadania</t>
  </si>
  <si>
    <t>Rodzaj zadania</t>
  </si>
  <si>
    <t>Długość odcinka (w km)</t>
  </si>
  <si>
    <t>Okres realizacji zadania</t>
  </si>
  <si>
    <t>Ogółem wartość projektu (w zł)</t>
  </si>
  <si>
    <t>Wnioskowana kwota dofinansowania
(w zł)</t>
  </si>
  <si>
    <t>Deklarowana kwota środków własnych (w zł)</t>
  </si>
  <si>
    <t>% dofinansowania</t>
  </si>
  <si>
    <t>Kwota dofinansowania 
w podziale na lata</t>
  </si>
  <si>
    <t>22/B/2023
rezygnacja
z realizacji zadania</t>
  </si>
  <si>
    <t>Powiat Starachowicki</t>
  </si>
  <si>
    <t>Remont drogi powiatowej nr 1781T (0600T) Rzepin - Rzepinek - Szerzawy - Brzezie - Łomno w miejscowości Łomno</t>
  </si>
  <si>
    <t>R</t>
  </si>
  <si>
    <t>07.2023 06.2024</t>
  </si>
  <si>
    <t>168/B/2023</t>
  </si>
  <si>
    <t>N</t>
  </si>
  <si>
    <t>Powiat Ostrowiecki</t>
  </si>
  <si>
    <t xml:space="preserve">Remont drogi powiatowej nr 1641T - ulica Mickiewicza w Ostrowcu Świętokrzyskim </t>
  </si>
  <si>
    <t>08.2023 07.2024</t>
  </si>
  <si>
    <t>116/B/2023</t>
  </si>
  <si>
    <t>Powiat Włoszczowski</t>
  </si>
  <si>
    <t>Remont drogi powiatowej nr 1889T (stary numer 0237T) w km od 13+590 do km 16+034 na odcinku Kwilina - Świerków</t>
  </si>
  <si>
    <t>04.2023 02.2024</t>
  </si>
  <si>
    <t>69/B/2023
rezygnacja
z realizacji zadania</t>
  </si>
  <si>
    <t>Powiat Opatowski</t>
  </si>
  <si>
    <t>Remont drogi powiatowej nr 1551T (stary nr 0722T) Mydłów - Przepiórów - Konary Kolonia w miejscowości Przepiórów, Borków od km 2+037 do km 3+093 na odcinku o długości 1,056 km</t>
  </si>
  <si>
    <t>05.2023 11.2023</t>
  </si>
  <si>
    <t>76/B/2023</t>
  </si>
  <si>
    <t>Remont drogi powiatowej nr 1552T (stary nr 0723T) Opatów - Strzyżowice - Wymysłów w m. Czerników Karski w km 4+131 - 4+571 odc. dł. 0,440 km</t>
  </si>
  <si>
    <t>40/B/2023</t>
  </si>
  <si>
    <t>Powiat Staszowski</t>
  </si>
  <si>
    <t>Remont odcinka drogi powiatowej nr 1858T (0838T) Rudniki - Okrągła od km 0+000 do km 2+156</t>
  </si>
  <si>
    <t>184/B/2023</t>
  </si>
  <si>
    <t>Powiat Kielecki</t>
  </si>
  <si>
    <t>Remont drogi powiatowej nr 1368T w miejscowości Siedlce</t>
  </si>
  <si>
    <t>37/B/2023</t>
  </si>
  <si>
    <t>Powiat Sandomierski</t>
  </si>
  <si>
    <t>Remont drogi powiatowej nr 1731T ulica Zawichojska w Sandomierzu od km 0+436 do km 0+627</t>
  </si>
  <si>
    <t>113/B/2023</t>
  </si>
  <si>
    <t>Remont drogi powiatowej nr 1915T (stary numer 0266T) od km 1+590 do km 1+730 w miejscowości Brygidów</t>
  </si>
  <si>
    <t>04.2023 11.2023</t>
  </si>
  <si>
    <t>195/B/2023</t>
  </si>
  <si>
    <t>Remont drogi powiatowej nr 1319T na odcinku Niestachów - Brzechów</t>
  </si>
  <si>
    <t>46/B/2023</t>
  </si>
  <si>
    <t>Powiat Pińczowski</t>
  </si>
  <si>
    <t>Remont drogi powiatowej nr 1677T Wola Knyszyńska - Stępocice; odc. Wola Knyszyńska - Podrózie</t>
  </si>
  <si>
    <t>38/B/2023</t>
  </si>
  <si>
    <t>Remont odcinka drogi powiatowej nr 1707T (0787T) Pokrzywianka - Łukawica w miejscowości Witowice od km 1+530 do km 3+320</t>
  </si>
  <si>
    <t>67/B/2023</t>
  </si>
  <si>
    <t>Remont drogi powiatowej nr 1541T (stary nr 0712T) Gryzikamień - Łopatno - Miłoszowice Kolonia w miejscowości Wygiełzów, Łopatno od km 0+000 - 1+582 na odcinku o długości 1,582 km</t>
  </si>
  <si>
    <t>66/B/2023</t>
  </si>
  <si>
    <t>Remont drogi powiatowej nr 1537T (stary nr 0708T) gr. pow. opatowskiego - Wszachów - Iwaniska w m. Stobiec, Wola Skolankowska w km 6+895 - 7+957 odc. o dł. 1,062 km</t>
  </si>
  <si>
    <t>58/B/2023</t>
  </si>
  <si>
    <t>Powiat Skarżyski</t>
  </si>
  <si>
    <t>Remont drogi powiatowej nr 1744T na odcinku Podzagnańszcze - Zaskale na długości 955 m</t>
  </si>
  <si>
    <t>04.2023 12.2023</t>
  </si>
  <si>
    <t>68/B/2023</t>
  </si>
  <si>
    <t>Remont drogi powiatowej nr 1551T (stary nr 0722T) Mydłów - Przepiórów - Konary Kolonia w m. Kamieniec w km 4+222 - 4+947 odc. o dł. 0,725 km</t>
  </si>
  <si>
    <t>114/B/2023</t>
  </si>
  <si>
    <t>Remont drogi powiatowej nr 1880T (stary numer 0228T) w km od 8+640 do km 9+200 na odcinku Radków (Młyn) - Radków</t>
  </si>
  <si>
    <t>32/B/2023</t>
  </si>
  <si>
    <t>Remont drogi powiatowej nr 1717T Sandomierz - Szewce w miejscowości Szewce od km 13+550 do km 13+915</t>
  </si>
  <si>
    <t>21/B/2023</t>
  </si>
  <si>
    <t>Remont drogi powiatowej nr 1770T (0561T) na odcinku od drogi powiatowej nr 1769T (0560T) do drogi powiatowej nr 1771T (0563T)</t>
  </si>
  <si>
    <t>07.2023 11.2023</t>
  </si>
  <si>
    <t>85/B/2023</t>
  </si>
  <si>
    <t>Powiat Jędrzejowski</t>
  </si>
  <si>
    <t>Remont drogi powiatowej nr 1122T Brzegi - Sobków - Lipa w m. Sobków (ul. Stanisława Sobka) od km 4+630 do km 5+375</t>
  </si>
  <si>
    <t>04.2023 10.2023</t>
  </si>
  <si>
    <t>39/B/2023</t>
  </si>
  <si>
    <t>Remont odcinka drogi powiatowej nr 1544T (0715T) Kujawy - Szczeglice od km 1+210 do km 3+090</t>
  </si>
  <si>
    <t>41/B/2023</t>
  </si>
  <si>
    <t>Remont odcinka drogi powiatowej nr 1817T (0106T) Oleśnica - Pieczonogi od km 2+495 do km 3+970</t>
  </si>
  <si>
    <t>87/B/2023</t>
  </si>
  <si>
    <t>Powiat Konecki</t>
  </si>
  <si>
    <t>Remont drogi powiatowej nr 1467T Ruda Białaczowska - Gowarczów w km 1+252 - 2+302 na długości 1 050 m</t>
  </si>
  <si>
    <t>89/B/2023</t>
  </si>
  <si>
    <t>Remont drogi powiatowej nr 1488T Miedzierza - Matyniów - Przyłogi w km 0+000 - 0+840 na długości 840 mb</t>
  </si>
  <si>
    <t>29/B/2023</t>
  </si>
  <si>
    <t>Remont drogi powiatowej nr 1721T Borek Klimontowski - Koprzywnica w miejscowościach Trzykosy, Gnieszowice od km 5+165 do km 5+888</t>
  </si>
  <si>
    <t>88/B/2023</t>
  </si>
  <si>
    <t>Remont drogi powiatowej Nr 1503T ul. Jasna w Końskich na długości 300 mb</t>
  </si>
  <si>
    <t>112/B/2023</t>
  </si>
  <si>
    <t>Remont drogi powiatowej nr 1372T (stary numer 0402T) od km 0+523 do km 0+723 na odcinku granica powiatu - Wojciechów</t>
  </si>
  <si>
    <t>86/B/2023</t>
  </si>
  <si>
    <t>Remont drogi powiatowej nr 0448T Stąporków (Wołów) - Pardołów - Świerczów - Nowki - Sorbin w km 2+489 - 5+009 na długości 2 520 mb</t>
  </si>
  <si>
    <t>44/B/2023</t>
  </si>
  <si>
    <t>Powiat Buski</t>
  </si>
  <si>
    <t>Remont drogi powiatowej Nr 1023T Strzałków - Smogorzów od km 1+000 do km 3+155 dł. 2 155 m</t>
  </si>
  <si>
    <t>05.2023 04.2024</t>
  </si>
  <si>
    <t>64/B/2023
rezygnacja
z realizacji zadania</t>
  </si>
  <si>
    <t>Remont drogi powiatowej nr 1567T (stary nr 0743T) Stodoły - Zawichost w m. Stodoły Kolonia w km 0+000 - 0+374 odc. dł. 0,374 km</t>
  </si>
  <si>
    <t>189/B/2023</t>
  </si>
  <si>
    <t>Remont drogi powiatowej nr 1390T w miejscowości Korczyn</t>
  </si>
  <si>
    <t>65/B/2023
rezygnacja
z realizacji zadania</t>
  </si>
  <si>
    <t>Remont drogi powiatowej nr 1567T (stary nr 0743T) Stodoły - Zawichost w m. Stodoły Kolonia, Łopata w km 2+858 - 3+528 odc. o dł. 0,670 km</t>
  </si>
  <si>
    <t>57/B/2023</t>
  </si>
  <si>
    <t>Remont drogi powiatowej nr 1405T Gózd - Psary - Bodzentyn w gminie Łączna - etap III</t>
  </si>
  <si>
    <t>71/B/2023
rezygnacja
z realizacji zadania</t>
  </si>
  <si>
    <t>Remont drogi powiatowej nr 1534T (stary nr 0704T) gr. pow. ostrowieckiego - Ruszków - Sadowie - DK Nr 9 m. Ruszków, Sadowie w km 2+920 - 3+930 odc. o dł. 1,010 km</t>
  </si>
  <si>
    <t>73/B/2023
rezygnacja
z realizacji zadania</t>
  </si>
  <si>
    <t>Remont drogi powiatowej nr 1563T dr. woj. Nr 755 - Ługi - Mikułowice - Wojciechowice - Mierzanowice - Gierczyce - Nikisiałka Duża w miejscowości Gierczyce od km 8+328 do km 9+298 na odcinku o długości 0,970 km</t>
  </si>
  <si>
    <t>72/B/2023
rezygnacja
z realizacji zadania</t>
  </si>
  <si>
    <t>Remont drogi powiatowej nr 1576T (stary nr 0763T) gr. woj. świętokrzyskiego - Ciszyca Górna - Maruszów - Linów w miejscowości Słupia Nadbrzeżna od km 12+101 do km 12+981 na odcinku o długości 0,880 km</t>
  </si>
  <si>
    <t>75/B/2023
rezygnacja
z realizacji zadania</t>
  </si>
  <si>
    <t>Remont drogi powiatowej nr 1548T (stary nr 0719T) Planta - Wojnowice - Piskrzyn w m. Piskrzyn w km 4+122 - 4+725 odc. dł. 0,603 km</t>
  </si>
  <si>
    <t>77/B/2023
rezygnacja
z realizacji zadania</t>
  </si>
  <si>
    <t>Remont drogi powiatowej nr 1528T (stary nr 0698T) Sadowie - Wszechświęte - Grocholice - Brzustowa - DW Nr 755 w m. Obręczna, Wszechświęte w km 0+370 - 0+890 odc. dł. 0,520 km</t>
  </si>
  <si>
    <t>78/B/2023
rezygnacja
z realizacji zadania</t>
  </si>
  <si>
    <t>Remont drogi powiatowej nr 1569T (stary nr 0745T) Przybysławice - Chrapanów w m. Śmiłów w km 1+175 - 1+549 odc. dł. 0,374 km</t>
  </si>
  <si>
    <t>33/B/2023
rezygnacja
z realizacji zadania</t>
  </si>
  <si>
    <t>Remont drogi powiatowej nr 1689T Głazów - Obrazów w miejscowości Głazów od km 0+008 do km 0+336</t>
  </si>
  <si>
    <t>187/B/2023</t>
  </si>
  <si>
    <t>Remont drogi powiatowej nr 1338T w miejscowości Raków</t>
  </si>
  <si>
    <t>185/B/2023</t>
  </si>
  <si>
    <t>Remont drogi powiatowej nr 1393T w miejscowości Oblęgór, Etap I</t>
  </si>
  <si>
    <t>28/B/2023</t>
  </si>
  <si>
    <t>Remont drogi powiatowej nr 1581T Sobótka - Wilczyce w miejscowości Wilczyce od km 0+000 do km 0+750</t>
  </si>
  <si>
    <t>27/B/2023</t>
  </si>
  <si>
    <t>Remont drogi powiatowej nr 1588T Pęchów - Usarzów w miejscowościach Goźlice, Zakrzów od km 5+030 do km 5+680</t>
  </si>
  <si>
    <t>74/B/2023
rezygnacja
z realizacji zadania</t>
  </si>
  <si>
    <t>Remont drogi powiatowej nr 1550T Kobylany - Wymysłów - Krępa Dolna w miejscowości Kobylany od km 0+000 do km 2+195 na odcinku o długości 2,195 km</t>
  </si>
  <si>
    <t>186/B/2023</t>
  </si>
  <si>
    <t>Remont drogi powiatowej nr 1381T w miejscowości Zaborowice</t>
  </si>
  <si>
    <t>198/B/2023</t>
  </si>
  <si>
    <t>Remont drogi powiatowej nr 1277T na odcinku Micigózd - Brynica</t>
  </si>
  <si>
    <t>63/B/2023
rezygnacja
z realizacji zadania</t>
  </si>
  <si>
    <t>Remont drogi powiatowej nr 1580T (stary nr 0767T) Bidziny - Grochocice - Łopata - Stodoły Wieś w m. Grochocice w km 1+814 - 3+192 odcinek dł. 1,378 km</t>
  </si>
  <si>
    <t>24/B/2023
brak postępowania przetargowego</t>
  </si>
  <si>
    <t>Remont drogi powiatowej nr 1783T (0602T) Tarczek - Grabków</t>
  </si>
  <si>
    <t>08.2023 05.2024</t>
  </si>
  <si>
    <t>70/B/2023
rezygnacja
z realizacji zadania</t>
  </si>
  <si>
    <t>Remont drogi powiatowej nr 1537T (stary nr 0708T) gr. pow. opatowskiego - Wszachów - Iwaniska w miejscowości Wszachów od km 3+960 do km 4+860 na odcinku o długości 0,900 km</t>
  </si>
  <si>
    <t>30/B/2023
brak postępowania przetargowego</t>
  </si>
  <si>
    <t>Remont drogi powiatowej nr 1693T Czyżów Szlachecki - Nowy Garbów w miejscowości Czyżów Szlachecki od km 0+410 do km 1+210</t>
  </si>
  <si>
    <t>59/B/2023
brak postępowania przetargowego</t>
  </si>
  <si>
    <t>Remont drogi powiatowej nr 1753T na odcinku 550 m pomiędzy miejscowościami Drożdżów - Zbrojów</t>
  </si>
  <si>
    <t>42/B/2023
brak postępowania przetargowego</t>
  </si>
  <si>
    <t>Remont odcinka drogi powiatowej nr 1067T (0105T) Stopnica - Oleśnica - Połaniec od km 8+580 do km 9+900</t>
  </si>
  <si>
    <t>RAZEM nowe zadania jednoroczne</t>
  </si>
  <si>
    <t>x</t>
  </si>
  <si>
    <t>R - remont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</si>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</sst>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,##0.000"/>
    <numFmt numFmtId="165" formatCode="0.0000"/>
    <numFmt numFmtId="166" formatCode="0.000"/>
    <numFmt numFmtId="167" formatCode="#,##0.00_ ;\-#,##0.00\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 wrapText="1"/>
    </xf>
    <xf numFmtId="9" fontId="3" fillId="3" borderId="1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6" fontId="3" fillId="4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7" fontId="3" fillId="3" borderId="1" xfId="1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2" xfId="0" applyNumberFormat="1" applyFont="1" applyFill="1" applyBorder="1" applyAlignment="1" applyProtection="1">
      <alignment horizontal="center" vertical="center" wrapText="1"/>
    </xf>
    <xf numFmtId="166" fontId="3" fillId="2" borderId="5" xfId="0" applyNumberFormat="1" applyFont="1" applyFill="1" applyBorder="1" applyAlignment="1" applyProtection="1">
      <alignment horizontal="center" vertical="center" wrapText="1"/>
    </xf>
    <xf numFmtId="167" fontId="3" fillId="4" borderId="1" xfId="1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0" fillId="0" borderId="0" xfId="0" applyFill="1"/>
    <xf numFmtId="0" fontId="3" fillId="0" borderId="0" xfId="3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/>
    <xf numFmtId="0" fontId="0" fillId="0" borderId="0" xfId="0" applyFill="1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3" xfId="3" xr:uid="{F1E6A25A-A86F-4BFE-920A-D8D5B458E64D}"/>
    <cellStyle name="Procentowy 2" xfId="2" xr:uid="{DB74CBA4-1E61-44CB-8613-50A908B71344}"/>
  </cellStyles>
  <dxfs count="84"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0A6D7-D4EA-43E1-8330-18ED41A4277E}">
  <sheetPr>
    <pageSetUpPr fitToPage="1"/>
  </sheetPr>
  <dimension ref="A1:N60"/>
  <sheetViews>
    <sheetView showGridLines="0" tabSelected="1" topLeftCell="A46" zoomScaleNormal="100" zoomScaleSheetLayoutView="100" workbookViewId="0">
      <selection activeCell="O19" sqref="O1:S1048576"/>
    </sheetView>
  </sheetViews>
  <sheetFormatPr defaultColWidth="9.140625" defaultRowHeight="15" x14ac:dyDescent="0.25"/>
  <cols>
    <col min="1" max="1" width="4.85546875" customWidth="1"/>
    <col min="2" max="2" width="11.85546875" customWidth="1"/>
    <col min="3" max="3" width="14.85546875" customWidth="1"/>
    <col min="4" max="4" width="15.7109375" customWidth="1"/>
    <col min="5" max="5" width="10" customWidth="1"/>
    <col min="6" max="6" width="45.85546875" customWidth="1"/>
    <col min="7" max="7" width="13.28515625" customWidth="1"/>
    <col min="8" max="8" width="14.5703125" customWidth="1"/>
    <col min="9" max="9" width="14.140625" customWidth="1"/>
    <col min="10" max="10" width="14.7109375" style="62" customWidth="1"/>
    <col min="11" max="12" width="15.7109375" customWidth="1"/>
    <col min="13" max="13" width="15.7109375" style="2" customWidth="1"/>
    <col min="14" max="14" width="15.7109375" customWidth="1"/>
  </cols>
  <sheetData>
    <row r="1" spans="1:14" ht="33.75" customHeight="1" x14ac:dyDescent="0.25">
      <c r="A1" s="69" t="s">
        <v>0</v>
      </c>
      <c r="B1" s="69" t="s">
        <v>1</v>
      </c>
      <c r="C1" s="75" t="s">
        <v>2</v>
      </c>
      <c r="D1" s="73" t="s">
        <v>3</v>
      </c>
      <c r="E1" s="73" t="s">
        <v>4</v>
      </c>
      <c r="F1" s="73" t="s">
        <v>5</v>
      </c>
      <c r="G1" s="69" t="s">
        <v>6</v>
      </c>
      <c r="H1" s="69" t="s">
        <v>7</v>
      </c>
      <c r="I1" s="69" t="s">
        <v>8</v>
      </c>
      <c r="J1" s="72" t="s">
        <v>9</v>
      </c>
      <c r="K1" s="69" t="s">
        <v>10</v>
      </c>
      <c r="L1" s="73" t="s">
        <v>11</v>
      </c>
      <c r="M1" s="69" t="s">
        <v>12</v>
      </c>
      <c r="N1" s="1" t="s">
        <v>13</v>
      </c>
    </row>
    <row r="2" spans="1:14" ht="33.75" customHeight="1" x14ac:dyDescent="0.25">
      <c r="A2" s="69"/>
      <c r="B2" s="69"/>
      <c r="C2" s="76"/>
      <c r="D2" s="74"/>
      <c r="E2" s="74"/>
      <c r="F2" s="74"/>
      <c r="G2" s="69"/>
      <c r="H2" s="69"/>
      <c r="I2" s="69"/>
      <c r="J2" s="72"/>
      <c r="K2" s="69"/>
      <c r="L2" s="74"/>
      <c r="M2" s="69"/>
      <c r="N2" s="1">
        <v>2023</v>
      </c>
    </row>
    <row r="3" spans="1:14" ht="45" x14ac:dyDescent="0.25">
      <c r="A3" s="3">
        <v>1</v>
      </c>
      <c r="B3" s="4" t="s">
        <v>14</v>
      </c>
      <c r="C3" s="5"/>
      <c r="D3" s="6" t="s">
        <v>15</v>
      </c>
      <c r="E3" s="6">
        <v>2611</v>
      </c>
      <c r="F3" s="3" t="s">
        <v>16</v>
      </c>
      <c r="G3" s="3" t="s">
        <v>17</v>
      </c>
      <c r="H3" s="7"/>
      <c r="I3" s="8" t="s">
        <v>18</v>
      </c>
      <c r="J3" s="9"/>
      <c r="K3" s="10"/>
      <c r="L3" s="11"/>
      <c r="M3" s="12">
        <v>0.7</v>
      </c>
      <c r="N3" s="13"/>
    </row>
    <row r="4" spans="1:14" ht="22.5" x14ac:dyDescent="0.25">
      <c r="A4" s="14">
        <v>2</v>
      </c>
      <c r="B4" s="15" t="s">
        <v>19</v>
      </c>
      <c r="C4" s="16" t="s">
        <v>20</v>
      </c>
      <c r="D4" s="17" t="s">
        <v>21</v>
      </c>
      <c r="E4" s="14">
        <v>2607</v>
      </c>
      <c r="F4" s="18" t="s">
        <v>22</v>
      </c>
      <c r="G4" s="14" t="s">
        <v>17</v>
      </c>
      <c r="H4" s="19">
        <v>0.36599999999999999</v>
      </c>
      <c r="I4" s="14" t="s">
        <v>23</v>
      </c>
      <c r="J4" s="20">
        <v>3458413.4</v>
      </c>
      <c r="K4" s="21">
        <v>1962489</v>
      </c>
      <c r="L4" s="22">
        <v>1495924.4</v>
      </c>
      <c r="M4" s="23">
        <v>0.6</v>
      </c>
      <c r="N4" s="13">
        <f t="shared" ref="N4:N31" si="0">K4</f>
        <v>1962489</v>
      </c>
    </row>
    <row r="5" spans="1:14" ht="22.5" x14ac:dyDescent="0.25">
      <c r="A5" s="3">
        <v>3</v>
      </c>
      <c r="B5" s="15" t="s">
        <v>24</v>
      </c>
      <c r="C5" s="16" t="s">
        <v>20</v>
      </c>
      <c r="D5" s="24" t="s">
        <v>25</v>
      </c>
      <c r="E5" s="14">
        <v>2613</v>
      </c>
      <c r="F5" s="25" t="s">
        <v>26</v>
      </c>
      <c r="G5" s="14" t="s">
        <v>17</v>
      </c>
      <c r="H5" s="26">
        <v>2.444</v>
      </c>
      <c r="I5" s="27" t="s">
        <v>27</v>
      </c>
      <c r="J5" s="28">
        <v>1399326.11</v>
      </c>
      <c r="K5" s="21">
        <v>839595</v>
      </c>
      <c r="L5" s="22">
        <v>559731.11</v>
      </c>
      <c r="M5" s="23">
        <v>0.6</v>
      </c>
      <c r="N5" s="13">
        <f t="shared" si="0"/>
        <v>839595</v>
      </c>
    </row>
    <row r="6" spans="1:14" ht="45" x14ac:dyDescent="0.25">
      <c r="A6" s="14">
        <v>4</v>
      </c>
      <c r="B6" s="29" t="s">
        <v>28</v>
      </c>
      <c r="C6" s="16"/>
      <c r="D6" s="17" t="s">
        <v>29</v>
      </c>
      <c r="E6" s="14">
        <v>2606</v>
      </c>
      <c r="F6" s="18" t="s">
        <v>30</v>
      </c>
      <c r="G6" s="14" t="s">
        <v>17</v>
      </c>
      <c r="H6" s="19"/>
      <c r="I6" s="14" t="s">
        <v>31</v>
      </c>
      <c r="J6" s="20"/>
      <c r="K6" s="21"/>
      <c r="L6" s="22"/>
      <c r="M6" s="23">
        <v>0.5</v>
      </c>
      <c r="N6" s="13"/>
    </row>
    <row r="7" spans="1:14" ht="33.75" x14ac:dyDescent="0.25">
      <c r="A7" s="3">
        <v>5</v>
      </c>
      <c r="B7" s="15" t="s">
        <v>32</v>
      </c>
      <c r="C7" s="16" t="s">
        <v>20</v>
      </c>
      <c r="D7" s="24" t="s">
        <v>29</v>
      </c>
      <c r="E7" s="14">
        <v>2606</v>
      </c>
      <c r="F7" s="25" t="s">
        <v>33</v>
      </c>
      <c r="G7" s="14" t="s">
        <v>17</v>
      </c>
      <c r="H7" s="26">
        <v>0.44</v>
      </c>
      <c r="I7" s="27" t="s">
        <v>31</v>
      </c>
      <c r="J7" s="28">
        <v>257478.71</v>
      </c>
      <c r="K7" s="21">
        <v>128739</v>
      </c>
      <c r="L7" s="22">
        <v>128739.71</v>
      </c>
      <c r="M7" s="23">
        <v>0.5</v>
      </c>
      <c r="N7" s="13">
        <f t="shared" si="0"/>
        <v>128739</v>
      </c>
    </row>
    <row r="8" spans="1:14" ht="22.5" x14ac:dyDescent="0.25">
      <c r="A8" s="14">
        <v>6</v>
      </c>
      <c r="B8" s="15" t="s">
        <v>34</v>
      </c>
      <c r="C8" s="16" t="s">
        <v>20</v>
      </c>
      <c r="D8" s="24" t="s">
        <v>35</v>
      </c>
      <c r="E8" s="14">
        <v>2612</v>
      </c>
      <c r="F8" s="25" t="s">
        <v>36</v>
      </c>
      <c r="G8" s="14" t="s">
        <v>17</v>
      </c>
      <c r="H8" s="26">
        <v>2.1560000000000001</v>
      </c>
      <c r="I8" s="27" t="s">
        <v>31</v>
      </c>
      <c r="J8" s="28">
        <v>849738.86</v>
      </c>
      <c r="K8" s="30">
        <v>594817</v>
      </c>
      <c r="L8" s="22">
        <v>254921.86</v>
      </c>
      <c r="M8" s="23">
        <v>0.7</v>
      </c>
      <c r="N8" s="13">
        <f t="shared" si="0"/>
        <v>594817</v>
      </c>
    </row>
    <row r="9" spans="1:14" x14ac:dyDescent="0.25">
      <c r="A9" s="3">
        <v>7</v>
      </c>
      <c r="B9" s="15" t="s">
        <v>37</v>
      </c>
      <c r="C9" s="16" t="s">
        <v>20</v>
      </c>
      <c r="D9" s="24" t="s">
        <v>38</v>
      </c>
      <c r="E9" s="31">
        <v>2604</v>
      </c>
      <c r="F9" s="25" t="s">
        <v>39</v>
      </c>
      <c r="G9" s="14" t="s">
        <v>17</v>
      </c>
      <c r="H9" s="26">
        <v>1.91</v>
      </c>
      <c r="I9" s="27" t="s">
        <v>23</v>
      </c>
      <c r="J9" s="28">
        <v>785443.56</v>
      </c>
      <c r="K9" s="30">
        <v>471266</v>
      </c>
      <c r="L9" s="22">
        <v>314177.56000000006</v>
      </c>
      <c r="M9" s="23">
        <v>0.6</v>
      </c>
      <c r="N9" s="13">
        <f t="shared" si="0"/>
        <v>471266</v>
      </c>
    </row>
    <row r="10" spans="1:14" ht="22.5" x14ac:dyDescent="0.25">
      <c r="A10" s="14">
        <v>8</v>
      </c>
      <c r="B10" s="15" t="s">
        <v>40</v>
      </c>
      <c r="C10" s="16" t="s">
        <v>20</v>
      </c>
      <c r="D10" s="24" t="s">
        <v>41</v>
      </c>
      <c r="E10" s="31">
        <v>2609</v>
      </c>
      <c r="F10" s="25" t="s">
        <v>42</v>
      </c>
      <c r="G10" s="14" t="s">
        <v>17</v>
      </c>
      <c r="H10" s="26">
        <v>0.191</v>
      </c>
      <c r="I10" s="27" t="s">
        <v>31</v>
      </c>
      <c r="J10" s="28">
        <v>335206.98</v>
      </c>
      <c r="K10" s="21">
        <v>268165</v>
      </c>
      <c r="L10" s="22">
        <v>67041.98</v>
      </c>
      <c r="M10" s="23">
        <v>0.8</v>
      </c>
      <c r="N10" s="13">
        <f t="shared" si="0"/>
        <v>268165</v>
      </c>
    </row>
    <row r="11" spans="1:14" ht="22.5" x14ac:dyDescent="0.25">
      <c r="A11" s="3">
        <v>9</v>
      </c>
      <c r="B11" s="15" t="s">
        <v>43</v>
      </c>
      <c r="C11" s="16" t="s">
        <v>20</v>
      </c>
      <c r="D11" s="24" t="s">
        <v>25</v>
      </c>
      <c r="E11" s="14">
        <v>2613</v>
      </c>
      <c r="F11" s="25" t="s">
        <v>44</v>
      </c>
      <c r="G11" s="14" t="s">
        <v>17</v>
      </c>
      <c r="H11" s="26">
        <v>0.14000000000000001</v>
      </c>
      <c r="I11" s="27" t="s">
        <v>45</v>
      </c>
      <c r="J11" s="32">
        <v>107594.25</v>
      </c>
      <c r="K11" s="30">
        <v>64556</v>
      </c>
      <c r="L11" s="33">
        <v>43038.25</v>
      </c>
      <c r="M11" s="23">
        <v>0.6</v>
      </c>
      <c r="N11" s="13">
        <f t="shared" si="0"/>
        <v>64556</v>
      </c>
    </row>
    <row r="12" spans="1:14" ht="22.5" x14ac:dyDescent="0.25">
      <c r="A12" s="14">
        <v>10</v>
      </c>
      <c r="B12" s="15" t="s">
        <v>46</v>
      </c>
      <c r="C12" s="16" t="s">
        <v>20</v>
      </c>
      <c r="D12" s="24" t="s">
        <v>38</v>
      </c>
      <c r="E12" s="14">
        <v>2604</v>
      </c>
      <c r="F12" s="25" t="s">
        <v>47</v>
      </c>
      <c r="G12" s="14" t="s">
        <v>17</v>
      </c>
      <c r="H12" s="26">
        <v>1.6160000000000001</v>
      </c>
      <c r="I12" s="27" t="s">
        <v>23</v>
      </c>
      <c r="J12" s="28">
        <v>1369996.39</v>
      </c>
      <c r="K12" s="30">
        <v>821997</v>
      </c>
      <c r="L12" s="22">
        <v>547999.3899999999</v>
      </c>
      <c r="M12" s="23">
        <v>0.6</v>
      </c>
      <c r="N12" s="13">
        <f t="shared" si="0"/>
        <v>821997</v>
      </c>
    </row>
    <row r="13" spans="1:14" ht="22.5" x14ac:dyDescent="0.25">
      <c r="A13" s="3">
        <v>11</v>
      </c>
      <c r="B13" s="15" t="s">
        <v>48</v>
      </c>
      <c r="C13" s="16" t="s">
        <v>20</v>
      </c>
      <c r="D13" s="24" t="s">
        <v>49</v>
      </c>
      <c r="E13" s="14">
        <v>2608</v>
      </c>
      <c r="F13" s="34" t="s">
        <v>50</v>
      </c>
      <c r="G13" s="14" t="s">
        <v>17</v>
      </c>
      <c r="H13" s="26">
        <v>2.11</v>
      </c>
      <c r="I13" s="27" t="s">
        <v>31</v>
      </c>
      <c r="J13" s="28">
        <v>1093450.3400000001</v>
      </c>
      <c r="K13" s="30">
        <v>656070</v>
      </c>
      <c r="L13" s="22">
        <v>437380.34</v>
      </c>
      <c r="M13" s="23">
        <v>0.6</v>
      </c>
      <c r="N13" s="13">
        <f t="shared" si="0"/>
        <v>656070</v>
      </c>
    </row>
    <row r="14" spans="1:14" ht="33.75" x14ac:dyDescent="0.25">
      <c r="A14" s="14">
        <v>12</v>
      </c>
      <c r="B14" s="15" t="s">
        <v>51</v>
      </c>
      <c r="C14" s="16" t="s">
        <v>20</v>
      </c>
      <c r="D14" s="24" t="s">
        <v>35</v>
      </c>
      <c r="E14" s="31">
        <v>2612</v>
      </c>
      <c r="F14" s="34" t="s">
        <v>52</v>
      </c>
      <c r="G14" s="14" t="s">
        <v>17</v>
      </c>
      <c r="H14" s="26">
        <v>1.79</v>
      </c>
      <c r="I14" s="27" t="s">
        <v>31</v>
      </c>
      <c r="J14" s="28">
        <v>781688.37</v>
      </c>
      <c r="K14" s="30">
        <v>547181</v>
      </c>
      <c r="L14" s="22">
        <v>234507.37</v>
      </c>
      <c r="M14" s="23">
        <v>0.7</v>
      </c>
      <c r="N14" s="13">
        <f t="shared" si="0"/>
        <v>547181</v>
      </c>
    </row>
    <row r="15" spans="1:14" ht="39.75" customHeight="1" x14ac:dyDescent="0.25">
      <c r="A15" s="3">
        <v>13</v>
      </c>
      <c r="B15" s="15" t="s">
        <v>53</v>
      </c>
      <c r="C15" s="16" t="s">
        <v>20</v>
      </c>
      <c r="D15" s="24" t="s">
        <v>29</v>
      </c>
      <c r="E15" s="14">
        <v>2606</v>
      </c>
      <c r="F15" s="34" t="s">
        <v>54</v>
      </c>
      <c r="G15" s="14" t="s">
        <v>17</v>
      </c>
      <c r="H15" s="26">
        <v>1.5820000000000001</v>
      </c>
      <c r="I15" s="27" t="s">
        <v>31</v>
      </c>
      <c r="J15" s="28">
        <v>1405738.31</v>
      </c>
      <c r="K15" s="30">
        <v>702869</v>
      </c>
      <c r="L15" s="22">
        <v>702869.31</v>
      </c>
      <c r="M15" s="23">
        <v>0.5</v>
      </c>
      <c r="N15" s="13">
        <f t="shared" si="0"/>
        <v>702869</v>
      </c>
    </row>
    <row r="16" spans="1:14" ht="33.75" x14ac:dyDescent="0.25">
      <c r="A16" s="14">
        <v>14</v>
      </c>
      <c r="B16" s="15" t="s">
        <v>55</v>
      </c>
      <c r="C16" s="16" t="s">
        <v>20</v>
      </c>
      <c r="D16" s="35" t="s">
        <v>29</v>
      </c>
      <c r="E16" s="36">
        <v>2606</v>
      </c>
      <c r="F16" s="34" t="s">
        <v>56</v>
      </c>
      <c r="G16" s="14" t="s">
        <v>17</v>
      </c>
      <c r="H16" s="26">
        <v>1.0620000000000001</v>
      </c>
      <c r="I16" s="27" t="s">
        <v>31</v>
      </c>
      <c r="J16" s="28">
        <v>658866.89</v>
      </c>
      <c r="K16" s="30">
        <v>329433</v>
      </c>
      <c r="L16" s="22">
        <v>329433.89</v>
      </c>
      <c r="M16" s="23">
        <v>0.5</v>
      </c>
      <c r="N16" s="13">
        <f t="shared" si="0"/>
        <v>329433</v>
      </c>
    </row>
    <row r="17" spans="1:14" ht="22.5" x14ac:dyDescent="0.25">
      <c r="A17" s="3">
        <v>15</v>
      </c>
      <c r="B17" s="15" t="s">
        <v>57</v>
      </c>
      <c r="C17" s="16" t="s">
        <v>20</v>
      </c>
      <c r="D17" s="24" t="s">
        <v>58</v>
      </c>
      <c r="E17" s="31">
        <v>2610</v>
      </c>
      <c r="F17" s="34" t="s">
        <v>59</v>
      </c>
      <c r="G17" s="14" t="s">
        <v>17</v>
      </c>
      <c r="H17" s="26">
        <v>0.95499999999999996</v>
      </c>
      <c r="I17" s="27" t="s">
        <v>60</v>
      </c>
      <c r="J17" s="28">
        <v>1612810.57</v>
      </c>
      <c r="K17" s="30">
        <v>806405</v>
      </c>
      <c r="L17" s="22">
        <v>806405.57</v>
      </c>
      <c r="M17" s="23">
        <v>0.5</v>
      </c>
      <c r="N17" s="13">
        <f t="shared" si="0"/>
        <v>806405</v>
      </c>
    </row>
    <row r="18" spans="1:14" ht="33.75" x14ac:dyDescent="0.25">
      <c r="A18" s="14">
        <v>16</v>
      </c>
      <c r="B18" s="15" t="s">
        <v>61</v>
      </c>
      <c r="C18" s="16" t="s">
        <v>20</v>
      </c>
      <c r="D18" s="24" t="s">
        <v>29</v>
      </c>
      <c r="E18" s="31">
        <v>2606</v>
      </c>
      <c r="F18" s="34" t="s">
        <v>62</v>
      </c>
      <c r="G18" s="14" t="s">
        <v>17</v>
      </c>
      <c r="H18" s="26">
        <v>0.72499999999999998</v>
      </c>
      <c r="I18" s="27" t="s">
        <v>31</v>
      </c>
      <c r="J18" s="28">
        <v>605711.88</v>
      </c>
      <c r="K18" s="30">
        <v>302855</v>
      </c>
      <c r="L18" s="22">
        <v>302856.88</v>
      </c>
      <c r="M18" s="23">
        <v>0.5</v>
      </c>
      <c r="N18" s="13">
        <f t="shared" si="0"/>
        <v>302855</v>
      </c>
    </row>
    <row r="19" spans="1:14" ht="30" customHeight="1" x14ac:dyDescent="0.25">
      <c r="A19" s="3">
        <v>17</v>
      </c>
      <c r="B19" s="15" t="s">
        <v>63</v>
      </c>
      <c r="C19" s="16" t="s">
        <v>20</v>
      </c>
      <c r="D19" s="24" t="s">
        <v>25</v>
      </c>
      <c r="E19" s="14">
        <v>2613</v>
      </c>
      <c r="F19" s="34" t="s">
        <v>64</v>
      </c>
      <c r="G19" s="14" t="s">
        <v>17</v>
      </c>
      <c r="H19" s="26">
        <v>0.56000000000000005</v>
      </c>
      <c r="I19" s="27" t="s">
        <v>45</v>
      </c>
      <c r="J19" s="28">
        <v>397501.56</v>
      </c>
      <c r="K19" s="30">
        <v>238500</v>
      </c>
      <c r="L19" s="22">
        <v>159001.56</v>
      </c>
      <c r="M19" s="23">
        <v>0.6</v>
      </c>
      <c r="N19" s="13">
        <f t="shared" si="0"/>
        <v>238500</v>
      </c>
    </row>
    <row r="20" spans="1:14" ht="22.5" x14ac:dyDescent="0.25">
      <c r="A20" s="14">
        <v>18</v>
      </c>
      <c r="B20" s="15" t="s">
        <v>65</v>
      </c>
      <c r="C20" s="16" t="s">
        <v>20</v>
      </c>
      <c r="D20" s="24" t="s">
        <v>41</v>
      </c>
      <c r="E20" s="14">
        <v>2609</v>
      </c>
      <c r="F20" s="34" t="s">
        <v>66</v>
      </c>
      <c r="G20" s="14" t="s">
        <v>17</v>
      </c>
      <c r="H20" s="26">
        <v>0.36499999999999999</v>
      </c>
      <c r="I20" s="27" t="s">
        <v>31</v>
      </c>
      <c r="J20" s="28">
        <v>435161.15</v>
      </c>
      <c r="K20" s="30">
        <v>348128</v>
      </c>
      <c r="L20" s="22">
        <v>87033.15</v>
      </c>
      <c r="M20" s="23">
        <v>0.8</v>
      </c>
      <c r="N20" s="13">
        <f t="shared" si="0"/>
        <v>348128</v>
      </c>
    </row>
    <row r="21" spans="1:14" ht="33.75" x14ac:dyDescent="0.25">
      <c r="A21" s="3">
        <v>19</v>
      </c>
      <c r="B21" s="15" t="s">
        <v>67</v>
      </c>
      <c r="C21" s="16" t="s">
        <v>20</v>
      </c>
      <c r="D21" s="24" t="s">
        <v>15</v>
      </c>
      <c r="E21" s="14">
        <v>2611</v>
      </c>
      <c r="F21" s="34" t="s">
        <v>68</v>
      </c>
      <c r="G21" s="14" t="s">
        <v>17</v>
      </c>
      <c r="H21" s="26">
        <v>0.24</v>
      </c>
      <c r="I21" s="27" t="s">
        <v>69</v>
      </c>
      <c r="J21" s="28">
        <v>514551.03999999998</v>
      </c>
      <c r="K21" s="30">
        <v>360185</v>
      </c>
      <c r="L21" s="22">
        <v>154366.04</v>
      </c>
      <c r="M21" s="23">
        <v>0.7</v>
      </c>
      <c r="N21" s="13">
        <f t="shared" si="0"/>
        <v>360185</v>
      </c>
    </row>
    <row r="22" spans="1:14" ht="22.5" x14ac:dyDescent="0.25">
      <c r="A22" s="14">
        <v>20</v>
      </c>
      <c r="B22" s="15" t="s">
        <v>70</v>
      </c>
      <c r="C22" s="16" t="s">
        <v>20</v>
      </c>
      <c r="D22" s="24" t="s">
        <v>71</v>
      </c>
      <c r="E22" s="14">
        <v>2602</v>
      </c>
      <c r="F22" s="25" t="s">
        <v>72</v>
      </c>
      <c r="G22" s="14" t="s">
        <v>17</v>
      </c>
      <c r="H22" s="26">
        <v>0.745</v>
      </c>
      <c r="I22" s="27" t="s">
        <v>73</v>
      </c>
      <c r="J22" s="28">
        <v>583270.12</v>
      </c>
      <c r="K22" s="30">
        <v>408289</v>
      </c>
      <c r="L22" s="22">
        <v>174981.12</v>
      </c>
      <c r="M22" s="23">
        <v>0.7</v>
      </c>
      <c r="N22" s="13">
        <f t="shared" si="0"/>
        <v>408289</v>
      </c>
    </row>
    <row r="23" spans="1:14" ht="22.5" x14ac:dyDescent="0.25">
      <c r="A23" s="3">
        <v>21</v>
      </c>
      <c r="B23" s="15" t="s">
        <v>74</v>
      </c>
      <c r="C23" s="16" t="s">
        <v>20</v>
      </c>
      <c r="D23" s="24" t="s">
        <v>35</v>
      </c>
      <c r="E23" s="31">
        <v>2612</v>
      </c>
      <c r="F23" s="34" t="s">
        <v>75</v>
      </c>
      <c r="G23" s="14" t="s">
        <v>17</v>
      </c>
      <c r="H23" s="26">
        <v>1.88</v>
      </c>
      <c r="I23" s="27" t="s">
        <v>31</v>
      </c>
      <c r="J23" s="28">
        <v>1088630.57</v>
      </c>
      <c r="K23" s="21">
        <v>762041</v>
      </c>
      <c r="L23" s="22">
        <v>326589.57</v>
      </c>
      <c r="M23" s="23">
        <v>0.7</v>
      </c>
      <c r="N23" s="13">
        <f t="shared" si="0"/>
        <v>762041</v>
      </c>
    </row>
    <row r="24" spans="1:14" ht="22.5" x14ac:dyDescent="0.25">
      <c r="A24" s="14">
        <v>22</v>
      </c>
      <c r="B24" s="15" t="s">
        <v>76</v>
      </c>
      <c r="C24" s="16" t="s">
        <v>20</v>
      </c>
      <c r="D24" s="24" t="s">
        <v>35</v>
      </c>
      <c r="E24" s="31">
        <v>2612</v>
      </c>
      <c r="F24" s="34" t="s">
        <v>77</v>
      </c>
      <c r="G24" s="14" t="s">
        <v>17</v>
      </c>
      <c r="H24" s="26">
        <v>1.4750000000000001</v>
      </c>
      <c r="I24" s="27" t="s">
        <v>31</v>
      </c>
      <c r="J24" s="28">
        <v>662105.31000000006</v>
      </c>
      <c r="K24" s="21">
        <v>463473</v>
      </c>
      <c r="L24" s="22">
        <v>198632.31</v>
      </c>
      <c r="M24" s="23">
        <v>0.7</v>
      </c>
      <c r="N24" s="13">
        <f t="shared" si="0"/>
        <v>463473</v>
      </c>
    </row>
    <row r="25" spans="1:14" ht="22.5" x14ac:dyDescent="0.25">
      <c r="A25" s="3">
        <v>23</v>
      </c>
      <c r="B25" s="15" t="s">
        <v>78</v>
      </c>
      <c r="C25" s="16" t="s">
        <v>20</v>
      </c>
      <c r="D25" s="24" t="s">
        <v>79</v>
      </c>
      <c r="E25" s="14">
        <v>2605</v>
      </c>
      <c r="F25" s="34" t="s">
        <v>80</v>
      </c>
      <c r="G25" s="14" t="s">
        <v>17</v>
      </c>
      <c r="H25" s="26">
        <v>1.05</v>
      </c>
      <c r="I25" s="27" t="s">
        <v>73</v>
      </c>
      <c r="J25" s="28">
        <v>1028072.63</v>
      </c>
      <c r="K25" s="30">
        <v>514036</v>
      </c>
      <c r="L25" s="22">
        <v>514036.63</v>
      </c>
      <c r="M25" s="23">
        <v>0.5</v>
      </c>
      <c r="N25" s="13">
        <f t="shared" si="0"/>
        <v>514036</v>
      </c>
    </row>
    <row r="26" spans="1:14" ht="22.5" x14ac:dyDescent="0.25">
      <c r="A26" s="14">
        <v>24</v>
      </c>
      <c r="B26" s="15" t="s">
        <v>81</v>
      </c>
      <c r="C26" s="16" t="s">
        <v>20</v>
      </c>
      <c r="D26" s="24" t="s">
        <v>79</v>
      </c>
      <c r="E26" s="14">
        <v>2605</v>
      </c>
      <c r="F26" s="34" t="s">
        <v>82</v>
      </c>
      <c r="G26" s="14" t="s">
        <v>17</v>
      </c>
      <c r="H26" s="26">
        <v>0.84</v>
      </c>
      <c r="I26" s="27" t="s">
        <v>73</v>
      </c>
      <c r="J26" s="28">
        <v>506990.23</v>
      </c>
      <c r="K26" s="30">
        <v>253495</v>
      </c>
      <c r="L26" s="22">
        <v>253495.23</v>
      </c>
      <c r="M26" s="23">
        <v>0.5</v>
      </c>
      <c r="N26" s="13">
        <f t="shared" si="0"/>
        <v>253495</v>
      </c>
    </row>
    <row r="27" spans="1:14" ht="33.75" x14ac:dyDescent="0.25">
      <c r="A27" s="3">
        <v>25</v>
      </c>
      <c r="B27" s="15" t="s">
        <v>83</v>
      </c>
      <c r="C27" s="16" t="s">
        <v>20</v>
      </c>
      <c r="D27" s="24" t="s">
        <v>41</v>
      </c>
      <c r="E27" s="14">
        <v>2609</v>
      </c>
      <c r="F27" s="34" t="s">
        <v>84</v>
      </c>
      <c r="G27" s="14" t="s">
        <v>17</v>
      </c>
      <c r="H27" s="26">
        <v>0.72299999999999998</v>
      </c>
      <c r="I27" s="27" t="s">
        <v>31</v>
      </c>
      <c r="J27" s="28">
        <v>804219.51</v>
      </c>
      <c r="K27" s="30">
        <v>643375</v>
      </c>
      <c r="L27" s="22">
        <v>160844.51</v>
      </c>
      <c r="M27" s="23">
        <v>0.8</v>
      </c>
      <c r="N27" s="13">
        <f t="shared" si="0"/>
        <v>643375</v>
      </c>
    </row>
    <row r="28" spans="1:14" ht="22.5" x14ac:dyDescent="0.25">
      <c r="A28" s="14">
        <v>26</v>
      </c>
      <c r="B28" s="15" t="s">
        <v>85</v>
      </c>
      <c r="C28" s="16" t="s">
        <v>20</v>
      </c>
      <c r="D28" s="24" t="s">
        <v>79</v>
      </c>
      <c r="E28" s="14">
        <v>2605</v>
      </c>
      <c r="F28" s="34" t="s">
        <v>86</v>
      </c>
      <c r="G28" s="14" t="s">
        <v>17</v>
      </c>
      <c r="H28" s="26">
        <v>0.3</v>
      </c>
      <c r="I28" s="27" t="s">
        <v>73</v>
      </c>
      <c r="J28" s="28">
        <v>598400.24</v>
      </c>
      <c r="K28" s="30">
        <v>299200</v>
      </c>
      <c r="L28" s="22">
        <v>299200.24</v>
      </c>
      <c r="M28" s="23">
        <v>0.5</v>
      </c>
      <c r="N28" s="13">
        <f t="shared" si="0"/>
        <v>299200</v>
      </c>
    </row>
    <row r="29" spans="1:14" ht="22.5" x14ac:dyDescent="0.25">
      <c r="A29" s="3">
        <v>27</v>
      </c>
      <c r="B29" s="15" t="s">
        <v>87</v>
      </c>
      <c r="C29" s="16" t="s">
        <v>20</v>
      </c>
      <c r="D29" s="24" t="s">
        <v>25</v>
      </c>
      <c r="E29" s="14">
        <v>2613</v>
      </c>
      <c r="F29" s="34" t="s">
        <v>88</v>
      </c>
      <c r="G29" s="14" t="s">
        <v>17</v>
      </c>
      <c r="H29" s="26">
        <v>0.2</v>
      </c>
      <c r="I29" s="27" t="s">
        <v>45</v>
      </c>
      <c r="J29" s="28">
        <v>168599.79</v>
      </c>
      <c r="K29" s="30">
        <v>101159</v>
      </c>
      <c r="L29" s="22">
        <v>67440.789999999994</v>
      </c>
      <c r="M29" s="23">
        <v>0.6</v>
      </c>
      <c r="N29" s="13">
        <f t="shared" si="0"/>
        <v>101159</v>
      </c>
    </row>
    <row r="30" spans="1:14" ht="33.75" x14ac:dyDescent="0.25">
      <c r="A30" s="14">
        <v>28</v>
      </c>
      <c r="B30" s="15" t="s">
        <v>89</v>
      </c>
      <c r="C30" s="16" t="s">
        <v>20</v>
      </c>
      <c r="D30" s="35" t="s">
        <v>79</v>
      </c>
      <c r="E30" s="36">
        <v>2605</v>
      </c>
      <c r="F30" s="34" t="s">
        <v>90</v>
      </c>
      <c r="G30" s="14" t="s">
        <v>17</v>
      </c>
      <c r="H30" s="37">
        <v>2.52</v>
      </c>
      <c r="I30" s="38" t="s">
        <v>73</v>
      </c>
      <c r="J30" s="32">
        <v>1254563.1000000001</v>
      </c>
      <c r="K30" s="30">
        <v>627281</v>
      </c>
      <c r="L30" s="33">
        <v>627282.1</v>
      </c>
      <c r="M30" s="39">
        <v>0.5</v>
      </c>
      <c r="N30" s="13">
        <f t="shared" si="0"/>
        <v>627281</v>
      </c>
    </row>
    <row r="31" spans="1:14" ht="22.5" x14ac:dyDescent="0.25">
      <c r="A31" s="36">
        <v>29</v>
      </c>
      <c r="B31" s="15" t="s">
        <v>91</v>
      </c>
      <c r="C31" s="40" t="s">
        <v>20</v>
      </c>
      <c r="D31" s="35" t="s">
        <v>92</v>
      </c>
      <c r="E31" s="41">
        <v>2601</v>
      </c>
      <c r="F31" s="34" t="s">
        <v>93</v>
      </c>
      <c r="G31" s="14" t="s">
        <v>17</v>
      </c>
      <c r="H31" s="37">
        <v>2.1549999999999998</v>
      </c>
      <c r="I31" s="38" t="s">
        <v>94</v>
      </c>
      <c r="J31" s="32">
        <v>1899413.51</v>
      </c>
      <c r="K31" s="30">
        <f>1139648</f>
        <v>1139648</v>
      </c>
      <c r="L31" s="33">
        <f>J31-K31</f>
        <v>759765.51</v>
      </c>
      <c r="M31" s="39">
        <v>0.6</v>
      </c>
      <c r="N31" s="13">
        <f t="shared" si="0"/>
        <v>1139648</v>
      </c>
    </row>
    <row r="32" spans="1:14" ht="45" x14ac:dyDescent="0.25">
      <c r="A32" s="14">
        <v>30</v>
      </c>
      <c r="B32" s="29" t="s">
        <v>95</v>
      </c>
      <c r="C32" s="16"/>
      <c r="D32" s="24" t="s">
        <v>29</v>
      </c>
      <c r="E32" s="31">
        <v>2606</v>
      </c>
      <c r="F32" s="25" t="s">
        <v>96</v>
      </c>
      <c r="G32" s="42" t="s">
        <v>17</v>
      </c>
      <c r="H32" s="26"/>
      <c r="I32" s="27" t="s">
        <v>31</v>
      </c>
      <c r="J32" s="28"/>
      <c r="K32" s="30"/>
      <c r="L32" s="22"/>
      <c r="M32" s="23">
        <v>0.5</v>
      </c>
      <c r="N32" s="43"/>
    </row>
    <row r="33" spans="1:14" x14ac:dyDescent="0.25">
      <c r="A33" s="14">
        <v>31</v>
      </c>
      <c r="B33" s="15" t="s">
        <v>97</v>
      </c>
      <c r="C33" s="40" t="s">
        <v>20</v>
      </c>
      <c r="D33" s="35" t="s">
        <v>38</v>
      </c>
      <c r="E33" s="36">
        <v>2604</v>
      </c>
      <c r="F33" s="34" t="s">
        <v>98</v>
      </c>
      <c r="G33" s="44" t="s">
        <v>17</v>
      </c>
      <c r="H33" s="37">
        <v>1.18</v>
      </c>
      <c r="I33" s="38" t="s">
        <v>23</v>
      </c>
      <c r="J33" s="32">
        <v>1546085.4</v>
      </c>
      <c r="K33" s="30">
        <v>927651</v>
      </c>
      <c r="L33" s="33">
        <v>618434.39999999991</v>
      </c>
      <c r="M33" s="39">
        <v>0.6</v>
      </c>
      <c r="N33" s="43">
        <f t="shared" ref="N33" si="1">K33</f>
        <v>927651</v>
      </c>
    </row>
    <row r="34" spans="1:14" ht="45" x14ac:dyDescent="0.25">
      <c r="A34" s="14">
        <v>32</v>
      </c>
      <c r="B34" s="45" t="s">
        <v>99</v>
      </c>
      <c r="C34" s="5"/>
      <c r="D34" s="24" t="s">
        <v>29</v>
      </c>
      <c r="E34" s="31">
        <v>2606</v>
      </c>
      <c r="F34" s="46" t="s">
        <v>100</v>
      </c>
      <c r="G34" s="42" t="s">
        <v>17</v>
      </c>
      <c r="H34" s="47"/>
      <c r="I34" s="48" t="s">
        <v>31</v>
      </c>
      <c r="J34" s="49"/>
      <c r="K34" s="21"/>
      <c r="L34" s="22"/>
      <c r="M34" s="23">
        <v>0.5</v>
      </c>
      <c r="N34" s="43"/>
    </row>
    <row r="35" spans="1:14" ht="22.5" x14ac:dyDescent="0.25">
      <c r="A35" s="14">
        <v>33</v>
      </c>
      <c r="B35" s="29" t="s">
        <v>101</v>
      </c>
      <c r="C35" s="16" t="s">
        <v>20</v>
      </c>
      <c r="D35" s="24" t="s">
        <v>58</v>
      </c>
      <c r="E35" s="31">
        <v>2610</v>
      </c>
      <c r="F35" s="25" t="s">
        <v>102</v>
      </c>
      <c r="G35" s="44" t="s">
        <v>17</v>
      </c>
      <c r="H35" s="50">
        <v>1.28</v>
      </c>
      <c r="I35" s="27" t="s">
        <v>60</v>
      </c>
      <c r="J35" s="28">
        <v>1930373.3</v>
      </c>
      <c r="K35" s="21">
        <v>965186</v>
      </c>
      <c r="L35" s="22">
        <v>965187.3</v>
      </c>
      <c r="M35" s="23">
        <v>0.5</v>
      </c>
      <c r="N35" s="43">
        <f>K35</f>
        <v>965186</v>
      </c>
    </row>
    <row r="36" spans="1:14" ht="45" x14ac:dyDescent="0.25">
      <c r="A36" s="14">
        <v>34</v>
      </c>
      <c r="B36" s="29" t="s">
        <v>103</v>
      </c>
      <c r="C36" s="40"/>
      <c r="D36" s="24" t="s">
        <v>29</v>
      </c>
      <c r="E36" s="31">
        <v>2606</v>
      </c>
      <c r="F36" s="25" t="s">
        <v>104</v>
      </c>
      <c r="G36" s="42" t="s">
        <v>17</v>
      </c>
      <c r="H36" s="50"/>
      <c r="I36" s="27" t="s">
        <v>31</v>
      </c>
      <c r="J36" s="28"/>
      <c r="K36" s="30"/>
      <c r="L36" s="22"/>
      <c r="M36" s="23">
        <v>0.5</v>
      </c>
      <c r="N36" s="43"/>
    </row>
    <row r="37" spans="1:14" ht="45" x14ac:dyDescent="0.25">
      <c r="A37" s="14">
        <v>35</v>
      </c>
      <c r="B37" s="29" t="s">
        <v>105</v>
      </c>
      <c r="C37" s="16"/>
      <c r="D37" s="35" t="s">
        <v>29</v>
      </c>
      <c r="E37" s="36">
        <v>2606</v>
      </c>
      <c r="F37" s="34" t="s">
        <v>106</v>
      </c>
      <c r="G37" s="42" t="s">
        <v>17</v>
      </c>
      <c r="H37" s="50"/>
      <c r="I37" s="38" t="s">
        <v>31</v>
      </c>
      <c r="J37" s="32"/>
      <c r="K37" s="30"/>
      <c r="L37" s="33"/>
      <c r="M37" s="39">
        <v>0.5</v>
      </c>
      <c r="N37" s="43"/>
    </row>
    <row r="38" spans="1:14" ht="45" x14ac:dyDescent="0.25">
      <c r="A38" s="14">
        <v>36</v>
      </c>
      <c r="B38" s="29" t="s">
        <v>107</v>
      </c>
      <c r="C38" s="5"/>
      <c r="D38" s="24" t="s">
        <v>29</v>
      </c>
      <c r="E38" s="31">
        <v>2606</v>
      </c>
      <c r="F38" s="25" t="s">
        <v>108</v>
      </c>
      <c r="G38" s="44" t="s">
        <v>17</v>
      </c>
      <c r="H38" s="51"/>
      <c r="I38" s="27" t="s">
        <v>31</v>
      </c>
      <c r="J38" s="28"/>
      <c r="K38" s="30"/>
      <c r="L38" s="22"/>
      <c r="M38" s="23">
        <v>0.5</v>
      </c>
      <c r="N38" s="43"/>
    </row>
    <row r="39" spans="1:14" ht="45" x14ac:dyDescent="0.25">
      <c r="A39" s="14">
        <v>37</v>
      </c>
      <c r="B39" s="29" t="s">
        <v>109</v>
      </c>
      <c r="C39" s="40"/>
      <c r="D39" s="24" t="s">
        <v>29</v>
      </c>
      <c r="E39" s="31">
        <v>2606</v>
      </c>
      <c r="F39" s="25" t="s">
        <v>110</v>
      </c>
      <c r="G39" s="44" t="s">
        <v>17</v>
      </c>
      <c r="H39" s="51"/>
      <c r="I39" s="27" t="s">
        <v>31</v>
      </c>
      <c r="J39" s="28"/>
      <c r="K39" s="30"/>
      <c r="L39" s="22"/>
      <c r="M39" s="23">
        <v>0.5</v>
      </c>
      <c r="N39" s="43"/>
    </row>
    <row r="40" spans="1:14" ht="45" x14ac:dyDescent="0.25">
      <c r="A40" s="14">
        <v>38</v>
      </c>
      <c r="B40" s="29" t="s">
        <v>111</v>
      </c>
      <c r="C40" s="5"/>
      <c r="D40" s="24" t="s">
        <v>29</v>
      </c>
      <c r="E40" s="31">
        <v>2606</v>
      </c>
      <c r="F40" s="25" t="s">
        <v>112</v>
      </c>
      <c r="G40" s="42" t="s">
        <v>17</v>
      </c>
      <c r="H40" s="51"/>
      <c r="I40" s="27" t="s">
        <v>31</v>
      </c>
      <c r="J40" s="28"/>
      <c r="K40" s="30"/>
      <c r="L40" s="22"/>
      <c r="M40" s="23">
        <v>0.5</v>
      </c>
      <c r="N40" s="43"/>
    </row>
    <row r="41" spans="1:14" ht="45" x14ac:dyDescent="0.25">
      <c r="A41" s="14">
        <v>39</v>
      </c>
      <c r="B41" s="29" t="s">
        <v>113</v>
      </c>
      <c r="C41" s="16"/>
      <c r="D41" s="24" t="s">
        <v>29</v>
      </c>
      <c r="E41" s="31">
        <v>2606</v>
      </c>
      <c r="F41" s="25" t="s">
        <v>114</v>
      </c>
      <c r="G41" s="44" t="s">
        <v>17</v>
      </c>
      <c r="H41" s="50"/>
      <c r="I41" s="27" t="s">
        <v>31</v>
      </c>
      <c r="J41" s="28"/>
      <c r="K41" s="30"/>
      <c r="L41" s="22"/>
      <c r="M41" s="23">
        <v>0.5</v>
      </c>
      <c r="N41" s="43"/>
    </row>
    <row r="42" spans="1:14" ht="45" x14ac:dyDescent="0.25">
      <c r="A42" s="14">
        <v>40</v>
      </c>
      <c r="B42" s="29" t="s">
        <v>115</v>
      </c>
      <c r="C42" s="40"/>
      <c r="D42" s="35" t="s">
        <v>41</v>
      </c>
      <c r="E42" s="41">
        <v>2609</v>
      </c>
      <c r="F42" s="34" t="s">
        <v>116</v>
      </c>
      <c r="G42" s="44" t="s">
        <v>17</v>
      </c>
      <c r="H42" s="52"/>
      <c r="I42" s="38" t="s">
        <v>31</v>
      </c>
      <c r="J42" s="32"/>
      <c r="K42" s="30"/>
      <c r="L42" s="33"/>
      <c r="M42" s="39">
        <v>0.8</v>
      </c>
      <c r="N42" s="53"/>
    </row>
    <row r="43" spans="1:14" x14ac:dyDescent="0.25">
      <c r="A43" s="14">
        <v>41</v>
      </c>
      <c r="B43" s="15" t="s">
        <v>117</v>
      </c>
      <c r="C43" s="40" t="s">
        <v>20</v>
      </c>
      <c r="D43" s="24" t="s">
        <v>38</v>
      </c>
      <c r="E43" s="31">
        <v>2604</v>
      </c>
      <c r="F43" s="25" t="s">
        <v>118</v>
      </c>
      <c r="G43" s="42" t="s">
        <v>17</v>
      </c>
      <c r="H43" s="26">
        <v>0.16</v>
      </c>
      <c r="I43" s="27" t="s">
        <v>23</v>
      </c>
      <c r="J43" s="28">
        <v>511395.87</v>
      </c>
      <c r="K43" s="30">
        <v>306837</v>
      </c>
      <c r="L43" s="22">
        <v>204558.87</v>
      </c>
      <c r="M43" s="23">
        <v>0.6</v>
      </c>
      <c r="N43" s="43">
        <f t="shared" ref="N43:N44" si="2">K43</f>
        <v>306837</v>
      </c>
    </row>
    <row r="44" spans="1:14" ht="22.5" x14ac:dyDescent="0.25">
      <c r="A44" s="36">
        <v>42</v>
      </c>
      <c r="B44" s="15" t="s">
        <v>119</v>
      </c>
      <c r="C44" s="5" t="s">
        <v>20</v>
      </c>
      <c r="D44" s="24" t="s">
        <v>38</v>
      </c>
      <c r="E44" s="31">
        <v>2604</v>
      </c>
      <c r="F44" s="25" t="s">
        <v>120</v>
      </c>
      <c r="G44" s="44" t="s">
        <v>17</v>
      </c>
      <c r="H44" s="26">
        <v>1.9870000000000001</v>
      </c>
      <c r="I44" s="27" t="s">
        <v>23</v>
      </c>
      <c r="J44" s="28">
        <v>1553846.21</v>
      </c>
      <c r="K44" s="30">
        <f>932307</f>
        <v>932307</v>
      </c>
      <c r="L44" s="22">
        <f>J44-K44</f>
        <v>621539.21</v>
      </c>
      <c r="M44" s="23">
        <v>0.6</v>
      </c>
      <c r="N44" s="43">
        <f t="shared" si="2"/>
        <v>932307</v>
      </c>
    </row>
    <row r="45" spans="1:14" ht="22.5" x14ac:dyDescent="0.25">
      <c r="A45" s="36">
        <v>43</v>
      </c>
      <c r="B45" s="15" t="s">
        <v>121</v>
      </c>
      <c r="C45" s="5" t="s">
        <v>20</v>
      </c>
      <c r="D45" s="24" t="s">
        <v>41</v>
      </c>
      <c r="E45" s="31">
        <v>2609</v>
      </c>
      <c r="F45" s="25" t="s">
        <v>122</v>
      </c>
      <c r="G45" s="44" t="s">
        <v>17</v>
      </c>
      <c r="H45" s="26">
        <v>0.75</v>
      </c>
      <c r="I45" s="27" t="s">
        <v>31</v>
      </c>
      <c r="J45" s="28">
        <v>536482.44999999995</v>
      </c>
      <c r="K45" s="30">
        <v>429185</v>
      </c>
      <c r="L45" s="22">
        <v>107297.44999999995</v>
      </c>
      <c r="M45" s="23">
        <v>0.8</v>
      </c>
      <c r="N45" s="43">
        <v>429185</v>
      </c>
    </row>
    <row r="46" spans="1:14" ht="22.5" x14ac:dyDescent="0.25">
      <c r="A46" s="36">
        <v>44</v>
      </c>
      <c r="B46" s="15" t="s">
        <v>123</v>
      </c>
      <c r="C46" s="40" t="s">
        <v>20</v>
      </c>
      <c r="D46" s="35" t="s">
        <v>41</v>
      </c>
      <c r="E46" s="41">
        <v>2609</v>
      </c>
      <c r="F46" s="34" t="s">
        <v>124</v>
      </c>
      <c r="G46" s="44" t="s">
        <v>17</v>
      </c>
      <c r="H46" s="37">
        <v>0.65</v>
      </c>
      <c r="I46" s="38" t="s">
        <v>31</v>
      </c>
      <c r="J46" s="32">
        <v>896803.82</v>
      </c>
      <c r="K46" s="30">
        <v>717443</v>
      </c>
      <c r="L46" s="33">
        <v>179360.81999999995</v>
      </c>
      <c r="M46" s="39">
        <v>0.8</v>
      </c>
      <c r="N46" s="53">
        <f t="shared" ref="N46" si="3">K46</f>
        <v>717443</v>
      </c>
    </row>
    <row r="47" spans="1:14" ht="45" x14ac:dyDescent="0.25">
      <c r="A47" s="36">
        <v>45</v>
      </c>
      <c r="B47" s="29" t="s">
        <v>125</v>
      </c>
      <c r="C47" s="16"/>
      <c r="D47" s="24" t="s">
        <v>29</v>
      </c>
      <c r="E47" s="31">
        <v>2606</v>
      </c>
      <c r="F47" s="34" t="s">
        <v>126</v>
      </c>
      <c r="G47" s="42" t="s">
        <v>17</v>
      </c>
      <c r="H47" s="26"/>
      <c r="I47" s="27" t="s">
        <v>31</v>
      </c>
      <c r="J47" s="28"/>
      <c r="K47" s="30"/>
      <c r="L47" s="22"/>
      <c r="M47" s="23">
        <v>0.5</v>
      </c>
      <c r="N47" s="43"/>
    </row>
    <row r="48" spans="1:14" ht="22.5" x14ac:dyDescent="0.25">
      <c r="A48" s="36">
        <v>46</v>
      </c>
      <c r="B48" s="29" t="s">
        <v>127</v>
      </c>
      <c r="C48" s="16" t="s">
        <v>20</v>
      </c>
      <c r="D48" s="24" t="s">
        <v>38</v>
      </c>
      <c r="E48" s="31">
        <v>2604</v>
      </c>
      <c r="F48" s="34" t="s">
        <v>128</v>
      </c>
      <c r="G48" s="42" t="s">
        <v>17</v>
      </c>
      <c r="H48" s="26">
        <v>1.6</v>
      </c>
      <c r="I48" s="27" t="s">
        <v>23</v>
      </c>
      <c r="J48" s="28">
        <v>870102</v>
      </c>
      <c r="K48" s="30">
        <v>522061</v>
      </c>
      <c r="L48" s="22">
        <v>348041</v>
      </c>
      <c r="M48" s="23">
        <v>0.6</v>
      </c>
      <c r="N48" s="43">
        <v>522061</v>
      </c>
    </row>
    <row r="49" spans="1:14" ht="22.5" x14ac:dyDescent="0.25">
      <c r="A49" s="36">
        <v>47</v>
      </c>
      <c r="B49" s="29" t="s">
        <v>129</v>
      </c>
      <c r="C49" s="16" t="s">
        <v>20</v>
      </c>
      <c r="D49" s="24" t="s">
        <v>38</v>
      </c>
      <c r="E49" s="31">
        <v>2604</v>
      </c>
      <c r="F49" s="34" t="s">
        <v>130</v>
      </c>
      <c r="G49" s="42" t="s">
        <v>17</v>
      </c>
      <c r="H49" s="26">
        <v>1.52</v>
      </c>
      <c r="I49" s="27" t="s">
        <v>23</v>
      </c>
      <c r="J49" s="28">
        <v>1872884.1</v>
      </c>
      <c r="K49" s="30">
        <f>1123730</f>
        <v>1123730</v>
      </c>
      <c r="L49" s="22">
        <f>J49-K49</f>
        <v>749154.10000000009</v>
      </c>
      <c r="M49" s="23">
        <v>0.6</v>
      </c>
      <c r="N49" s="43">
        <f>K49</f>
        <v>1123730</v>
      </c>
    </row>
    <row r="50" spans="1:14" ht="45" x14ac:dyDescent="0.25">
      <c r="A50" s="36">
        <v>48</v>
      </c>
      <c r="B50" s="29" t="s">
        <v>131</v>
      </c>
      <c r="C50" s="16"/>
      <c r="D50" s="24" t="s">
        <v>29</v>
      </c>
      <c r="E50" s="31">
        <v>2606</v>
      </c>
      <c r="F50" s="34" t="s">
        <v>132</v>
      </c>
      <c r="G50" s="42" t="s">
        <v>17</v>
      </c>
      <c r="H50" s="26"/>
      <c r="I50" s="27" t="s">
        <v>31</v>
      </c>
      <c r="J50" s="28"/>
      <c r="K50" s="30"/>
      <c r="L50" s="22"/>
      <c r="M50" s="23">
        <v>0.5</v>
      </c>
      <c r="N50" s="43"/>
    </row>
    <row r="51" spans="1:14" ht="46.5" customHeight="1" x14ac:dyDescent="0.25">
      <c r="A51" s="36">
        <v>49</v>
      </c>
      <c r="B51" s="29" t="s">
        <v>133</v>
      </c>
      <c r="C51" s="40"/>
      <c r="D51" s="35" t="s">
        <v>15</v>
      </c>
      <c r="E51" s="41">
        <v>2611</v>
      </c>
      <c r="F51" s="34" t="s">
        <v>134</v>
      </c>
      <c r="G51" s="44" t="s">
        <v>17</v>
      </c>
      <c r="H51" s="37"/>
      <c r="I51" s="38" t="s">
        <v>135</v>
      </c>
      <c r="J51" s="32"/>
      <c r="K51" s="30"/>
      <c r="L51" s="33"/>
      <c r="M51" s="39">
        <v>0.7</v>
      </c>
      <c r="N51" s="53"/>
    </row>
    <row r="52" spans="1:14" ht="45" x14ac:dyDescent="0.25">
      <c r="A52" s="36">
        <v>50</v>
      </c>
      <c r="B52" s="54" t="s">
        <v>136</v>
      </c>
      <c r="C52" s="5"/>
      <c r="D52" s="24" t="s">
        <v>29</v>
      </c>
      <c r="E52" s="31">
        <v>2606</v>
      </c>
      <c r="F52" s="34" t="s">
        <v>137</v>
      </c>
      <c r="G52" s="44" t="s">
        <v>17</v>
      </c>
      <c r="H52" s="26"/>
      <c r="I52" s="27" t="s">
        <v>31</v>
      </c>
      <c r="J52" s="28"/>
      <c r="K52" s="30"/>
      <c r="L52" s="22"/>
      <c r="M52" s="23">
        <v>0.5</v>
      </c>
      <c r="N52" s="43"/>
    </row>
    <row r="53" spans="1:14" ht="45" x14ac:dyDescent="0.25">
      <c r="A53" s="36">
        <v>51</v>
      </c>
      <c r="B53" s="29" t="s">
        <v>138</v>
      </c>
      <c r="C53" s="16"/>
      <c r="D53" s="24" t="s">
        <v>41</v>
      </c>
      <c r="E53" s="31">
        <v>2609</v>
      </c>
      <c r="F53" s="34" t="s">
        <v>139</v>
      </c>
      <c r="G53" s="42" t="s">
        <v>17</v>
      </c>
      <c r="H53" s="26"/>
      <c r="I53" s="27" t="s">
        <v>31</v>
      </c>
      <c r="J53" s="28"/>
      <c r="K53" s="30"/>
      <c r="L53" s="22"/>
      <c r="M53" s="23">
        <v>0.8</v>
      </c>
      <c r="N53" s="43"/>
    </row>
    <row r="54" spans="1:14" ht="45" x14ac:dyDescent="0.25">
      <c r="A54" s="36">
        <v>52</v>
      </c>
      <c r="B54" s="54" t="s">
        <v>140</v>
      </c>
      <c r="C54" s="5"/>
      <c r="D54" s="24" t="s">
        <v>58</v>
      </c>
      <c r="E54" s="31">
        <v>2610</v>
      </c>
      <c r="F54" s="34" t="s">
        <v>141</v>
      </c>
      <c r="G54" s="44" t="s">
        <v>17</v>
      </c>
      <c r="H54" s="26"/>
      <c r="I54" s="27" t="s">
        <v>60</v>
      </c>
      <c r="J54" s="28"/>
      <c r="K54" s="30"/>
      <c r="L54" s="22"/>
      <c r="M54" s="23">
        <v>0.5</v>
      </c>
      <c r="N54" s="43"/>
    </row>
    <row r="55" spans="1:14" ht="45" x14ac:dyDescent="0.25">
      <c r="A55" s="36">
        <v>53</v>
      </c>
      <c r="B55" s="55" t="s">
        <v>142</v>
      </c>
      <c r="C55" s="16"/>
      <c r="D55" s="24" t="s">
        <v>35</v>
      </c>
      <c r="E55" s="31">
        <v>2612</v>
      </c>
      <c r="F55" s="25" t="s">
        <v>143</v>
      </c>
      <c r="G55" s="42" t="s">
        <v>17</v>
      </c>
      <c r="H55" s="26"/>
      <c r="I55" s="27" t="s">
        <v>31</v>
      </c>
      <c r="J55" s="28"/>
      <c r="K55" s="30"/>
      <c r="L55" s="22"/>
      <c r="M55" s="23">
        <v>0.7</v>
      </c>
      <c r="N55" s="43"/>
    </row>
    <row r="56" spans="1:14" ht="20.100000000000001" customHeight="1" x14ac:dyDescent="0.25">
      <c r="A56" s="70" t="s">
        <v>144</v>
      </c>
      <c r="B56" s="70"/>
      <c r="C56" s="70"/>
      <c r="D56" s="70"/>
      <c r="E56" s="70"/>
      <c r="F56" s="70"/>
      <c r="G56" s="70"/>
      <c r="H56" s="56">
        <f>SUM(H3:H55)</f>
        <v>39.667000000000002</v>
      </c>
      <c r="I56" s="57" t="s">
        <v>145</v>
      </c>
      <c r="J56" s="58">
        <f>SUM(J3:J55)</f>
        <v>34380916.530000001</v>
      </c>
      <c r="K56" s="58">
        <f>SUM(K3:K55)</f>
        <v>20579647</v>
      </c>
      <c r="L56" s="58">
        <f>SUM(L3:L55)</f>
        <v>13801269.529999996</v>
      </c>
      <c r="M56" s="59" t="s">
        <v>145</v>
      </c>
      <c r="N56" s="60">
        <f>SUM(N3:N55)</f>
        <v>20579647</v>
      </c>
    </row>
    <row r="57" spans="1:14" x14ac:dyDescent="0.25">
      <c r="A57" s="61"/>
      <c r="B57" s="61"/>
      <c r="C57" s="61"/>
      <c r="D57" s="61"/>
      <c r="E57" s="61"/>
      <c r="F57" s="61"/>
      <c r="G57" s="61"/>
    </row>
    <row r="58" spans="1:14" x14ac:dyDescent="0.25">
      <c r="A58" s="63" t="s">
        <v>146</v>
      </c>
      <c r="B58" s="64"/>
      <c r="C58" s="64"/>
      <c r="D58" s="64"/>
      <c r="E58" s="64"/>
      <c r="F58" s="64"/>
      <c r="G58" s="64"/>
      <c r="H58" s="65"/>
      <c r="I58" s="65"/>
      <c r="J58" s="66"/>
      <c r="K58" s="65"/>
      <c r="L58" s="65"/>
      <c r="N58" s="65"/>
    </row>
    <row r="59" spans="1:14" ht="21.75" customHeight="1" x14ac:dyDescent="0.25">
      <c r="A59" s="71" t="s">
        <v>147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</row>
    <row r="60" spans="1:14" x14ac:dyDescent="0.25">
      <c r="B60" s="67"/>
      <c r="C60" s="67"/>
      <c r="D60" s="67"/>
      <c r="E60" s="67"/>
      <c r="F60" s="67"/>
      <c r="G60" s="67"/>
      <c r="J60" s="68"/>
    </row>
  </sheetData>
  <mergeCells count="15">
    <mergeCell ref="M1:M2"/>
    <mergeCell ref="A56:G56"/>
    <mergeCell ref="A59:N59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5 B9:B30">
    <cfRule type="expression" dxfId="83" priority="81">
      <formula>#REF!="p"</formula>
    </cfRule>
    <cfRule type="expression" dxfId="82" priority="82">
      <formula>#REF!="k"</formula>
    </cfRule>
    <cfRule type="expression" dxfId="81" priority="83">
      <formula>#REF!="odrzucenie"</formula>
    </cfRule>
    <cfRule type="expression" dxfId="80" priority="84">
      <formula>#REF!="rezygnacja"</formula>
    </cfRule>
  </conditionalFormatting>
  <conditionalFormatting sqref="B31">
    <cfRule type="expression" dxfId="79" priority="77">
      <formula>#REF!="p"</formula>
    </cfRule>
    <cfRule type="expression" dxfId="78" priority="78">
      <formula>#REF!="k"</formula>
    </cfRule>
    <cfRule type="expression" dxfId="77" priority="79">
      <formula>#REF!="odrzucenie"</formula>
    </cfRule>
    <cfRule type="expression" dxfId="76" priority="80">
      <formula>#REF!="rezygnacja"</formula>
    </cfRule>
  </conditionalFormatting>
  <conditionalFormatting sqref="B32">
    <cfRule type="expression" dxfId="75" priority="73">
      <formula>#REF!="p"</formula>
    </cfRule>
    <cfRule type="expression" dxfId="74" priority="74">
      <formula>#REF!="k"</formula>
    </cfRule>
    <cfRule type="expression" dxfId="73" priority="75">
      <formula>#REF!="odrzucenie"</formula>
    </cfRule>
    <cfRule type="expression" dxfId="72" priority="76">
      <formula>#REF!="rezygnacja"</formula>
    </cfRule>
  </conditionalFormatting>
  <conditionalFormatting sqref="B33">
    <cfRule type="expression" dxfId="71" priority="69">
      <formula>#REF!="p"</formula>
    </cfRule>
    <cfRule type="expression" dxfId="70" priority="70">
      <formula>#REF!="k"</formula>
    </cfRule>
    <cfRule type="expression" dxfId="69" priority="71">
      <formula>#REF!="odrzucenie"</formula>
    </cfRule>
    <cfRule type="expression" dxfId="68" priority="72">
      <formula>#REF!="rezygnacja"</formula>
    </cfRule>
  </conditionalFormatting>
  <conditionalFormatting sqref="B34">
    <cfRule type="expression" dxfId="67" priority="65">
      <formula>#REF!="p"</formula>
    </cfRule>
    <cfRule type="expression" dxfId="66" priority="66">
      <formula>#REF!="k"</formula>
    </cfRule>
    <cfRule type="expression" dxfId="65" priority="67">
      <formula>#REF!="odrzucenie"</formula>
    </cfRule>
    <cfRule type="expression" dxfId="64" priority="68">
      <formula>#REF!="rezygnacja"</formula>
    </cfRule>
  </conditionalFormatting>
  <conditionalFormatting sqref="B35">
    <cfRule type="expression" dxfId="63" priority="59">
      <formula>#REF!="p"</formula>
    </cfRule>
    <cfRule type="expression" dxfId="62" priority="60">
      <formula>#REF!="k"</formula>
    </cfRule>
    <cfRule type="expression" dxfId="61" priority="61">
      <formula>#REF!="odrzucenie"</formula>
    </cfRule>
    <cfRule type="expression" dxfId="60" priority="62">
      <formula>#REF!="rezygnacja"</formula>
    </cfRule>
  </conditionalFormatting>
  <conditionalFormatting sqref="H35">
    <cfRule type="expression" dxfId="59" priority="63">
      <formula>#REF!="odrzucenie"</formula>
    </cfRule>
    <cfRule type="expression" dxfId="58" priority="64">
      <formula>#REF!="rezygnacja"</formula>
    </cfRule>
  </conditionalFormatting>
  <conditionalFormatting sqref="B36">
    <cfRule type="expression" dxfId="57" priority="53">
      <formula>#REF!="p"</formula>
    </cfRule>
    <cfRule type="expression" dxfId="56" priority="54">
      <formula>#REF!="k"</formula>
    </cfRule>
    <cfRule type="expression" dxfId="55" priority="55">
      <formula>#REF!="odrzucenie"</formula>
    </cfRule>
    <cfRule type="expression" dxfId="54" priority="56">
      <formula>#REF!="rezygnacja"</formula>
    </cfRule>
  </conditionalFormatting>
  <conditionalFormatting sqref="H36">
    <cfRule type="expression" dxfId="53" priority="57">
      <formula>#REF!="odrzucenie"</formula>
    </cfRule>
    <cfRule type="expression" dxfId="52" priority="58">
      <formula>#REF!="rezygnacja"</formula>
    </cfRule>
  </conditionalFormatting>
  <conditionalFormatting sqref="B37">
    <cfRule type="expression" dxfId="51" priority="47">
      <formula>#REF!="p"</formula>
    </cfRule>
    <cfRule type="expression" dxfId="50" priority="48">
      <formula>#REF!="k"</formula>
    </cfRule>
    <cfRule type="expression" dxfId="49" priority="49">
      <formula>#REF!="odrzucenie"</formula>
    </cfRule>
    <cfRule type="expression" dxfId="48" priority="50">
      <formula>#REF!="rezygnacja"</formula>
    </cfRule>
  </conditionalFormatting>
  <conditionalFormatting sqref="H37">
    <cfRule type="expression" dxfId="47" priority="51">
      <formula>#REF!="odrzucenie"</formula>
    </cfRule>
    <cfRule type="expression" dxfId="46" priority="52">
      <formula>#REF!="rezygnacja"</formula>
    </cfRule>
  </conditionalFormatting>
  <conditionalFormatting sqref="B38:B41">
    <cfRule type="expression" dxfId="45" priority="41">
      <formula>#REF!="p"</formula>
    </cfRule>
    <cfRule type="expression" dxfId="44" priority="42">
      <formula>#REF!="k"</formula>
    </cfRule>
    <cfRule type="expression" dxfId="43" priority="43">
      <formula>#REF!="odrzucenie"</formula>
    </cfRule>
    <cfRule type="expression" dxfId="42" priority="44">
      <formula>#REF!="rezygnacja"</formula>
    </cfRule>
  </conditionalFormatting>
  <conditionalFormatting sqref="H38:H41">
    <cfRule type="expression" dxfId="41" priority="45">
      <formula>#REF!="odrzucenie"</formula>
    </cfRule>
    <cfRule type="expression" dxfId="40" priority="46">
      <formula>#REF!="rezygnacja"</formula>
    </cfRule>
  </conditionalFormatting>
  <conditionalFormatting sqref="B42">
    <cfRule type="expression" dxfId="39" priority="35">
      <formula>#REF!="p"</formula>
    </cfRule>
    <cfRule type="expression" dxfId="38" priority="36">
      <formula>#REF!="k"</formula>
    </cfRule>
    <cfRule type="expression" dxfId="37" priority="37">
      <formula>#REF!="odrzucenie"</formula>
    </cfRule>
    <cfRule type="expression" dxfId="36" priority="38">
      <formula>#REF!="rezygnacja"</formula>
    </cfRule>
  </conditionalFormatting>
  <conditionalFormatting sqref="H42">
    <cfRule type="expression" dxfId="35" priority="39">
      <formula>#REF!="odrzucenie"</formula>
    </cfRule>
    <cfRule type="expression" dxfId="34" priority="40">
      <formula>#REF!="rezygnacja"</formula>
    </cfRule>
  </conditionalFormatting>
  <conditionalFormatting sqref="B43">
    <cfRule type="expression" dxfId="33" priority="31">
      <formula>#REF!="p"</formula>
    </cfRule>
    <cfRule type="expression" dxfId="32" priority="32">
      <formula>#REF!="k"</formula>
    </cfRule>
    <cfRule type="expression" dxfId="31" priority="33">
      <formula>#REF!="odrzucenie"</formula>
    </cfRule>
    <cfRule type="expression" dxfId="30" priority="34">
      <formula>#REF!="rezygnacja"</formula>
    </cfRule>
  </conditionalFormatting>
  <conditionalFormatting sqref="B44:B45">
    <cfRule type="expression" dxfId="29" priority="27">
      <formula>#REF!="p"</formula>
    </cfRule>
    <cfRule type="expression" dxfId="28" priority="28">
      <formula>#REF!="k"</formula>
    </cfRule>
    <cfRule type="expression" dxfId="27" priority="29">
      <formula>#REF!="odrzucenie"</formula>
    </cfRule>
    <cfRule type="expression" dxfId="26" priority="30">
      <formula>#REF!="rezygnacja"</formula>
    </cfRule>
  </conditionalFormatting>
  <conditionalFormatting sqref="B46">
    <cfRule type="expression" dxfId="25" priority="23">
      <formula>#REF!="p"</formula>
    </cfRule>
    <cfRule type="expression" dxfId="24" priority="24">
      <formula>#REF!="k"</formula>
    </cfRule>
    <cfRule type="expression" dxfId="23" priority="25">
      <formula>#REF!="odrzucenie"</formula>
    </cfRule>
    <cfRule type="expression" dxfId="22" priority="26">
      <formula>#REF!="rezygnacja"</formula>
    </cfRule>
  </conditionalFormatting>
  <conditionalFormatting sqref="B47:B49">
    <cfRule type="expression" dxfId="21" priority="19">
      <formula>#REF!="p"</formula>
    </cfRule>
    <cfRule type="expression" dxfId="20" priority="20">
      <formula>#REF!="k"</formula>
    </cfRule>
    <cfRule type="expression" dxfId="19" priority="21">
      <formula>#REF!="odrzucenie"</formula>
    </cfRule>
    <cfRule type="expression" dxfId="18" priority="22">
      <formula>#REF!="rezygnacja"</formula>
    </cfRule>
  </conditionalFormatting>
  <conditionalFormatting sqref="B50">
    <cfRule type="expression" dxfId="17" priority="15">
      <formula>#REF!="p"</formula>
    </cfRule>
    <cfRule type="expression" dxfId="16" priority="16">
      <formula>#REF!="k"</formula>
    </cfRule>
    <cfRule type="expression" dxfId="15" priority="17">
      <formula>#REF!="odrzucenie"</formula>
    </cfRule>
    <cfRule type="expression" dxfId="14" priority="18">
      <formula>#REF!="rezygnacja"</formula>
    </cfRule>
  </conditionalFormatting>
  <conditionalFormatting sqref="B51 B53">
    <cfRule type="expression" dxfId="13" priority="11">
      <formula>#REF!="p"</formula>
    </cfRule>
    <cfRule type="expression" dxfId="12" priority="12">
      <formula>#REF!="k"</formula>
    </cfRule>
    <cfRule type="expression" dxfId="11" priority="13">
      <formula>#REF!="odrzucenie"</formula>
    </cfRule>
    <cfRule type="expression" dxfId="10" priority="14">
      <formula>#REF!="rezygnacja"</formula>
    </cfRule>
  </conditionalFormatting>
  <conditionalFormatting sqref="B52">
    <cfRule type="expression" dxfId="9" priority="7">
      <formula>#REF!="p"</formula>
    </cfRule>
    <cfRule type="expression" dxfId="8" priority="8">
      <formula>#REF!="k"</formula>
    </cfRule>
    <cfRule type="expression" dxfId="7" priority="9">
      <formula>#REF!="odrzucenie"</formula>
    </cfRule>
    <cfRule type="expression" dxfId="6" priority="10">
      <formula>#REF!="rezygnacja"</formula>
    </cfRule>
  </conditionalFormatting>
  <conditionalFormatting sqref="B54">
    <cfRule type="expression" dxfId="5" priority="3">
      <formula>#REF!="p"</formula>
    </cfRule>
    <cfRule type="expression" dxfId="4" priority="4">
      <formula>#REF!="k"</formula>
    </cfRule>
    <cfRule type="expression" dxfId="3" priority="5">
      <formula>#REF!="odrzucenie"</formula>
    </cfRule>
    <cfRule type="expression" dxfId="2" priority="6">
      <formula>#REF!="rezygnacja"</formula>
    </cfRule>
  </conditionalFormatting>
  <conditionalFormatting sqref="B55">
    <cfRule type="expression" dxfId="1" priority="1">
      <formula>#REF!="odrzucenie"</formula>
    </cfRule>
    <cfRule type="expression" dxfId="0" priority="2">
      <formula>#REF!="rezygnacja"</formula>
    </cfRule>
  </conditionalFormatting>
  <dataValidations count="3">
    <dataValidation type="list" allowBlank="1" showInputMessage="1" showErrorMessage="1" sqref="G32:G55" xr:uid="{55DBFE1B-2555-4A94-8958-DB3167EB2B31}">
      <formula1>"B,P,R"</formula1>
    </dataValidation>
    <dataValidation type="list" allowBlank="1" showInputMessage="1" showErrorMessage="1" sqref="G3:G31" xr:uid="{70F1328A-B3AB-45CE-9E02-7DE366D07DEF}">
      <formula1>"R"</formula1>
    </dataValidation>
    <dataValidation type="list" allowBlank="1" showInputMessage="1" showErrorMessage="1" sqref="C3" xr:uid="{C04E508B-C790-4D4B-A490-58772D37E557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9" scale="64" fitToHeight="0" orientation="landscape" horizontalDpi="200" verticalDpi="200" r:id="rId1"/>
  <headerFooter>
    <oddHeader>&amp;LWojewództwo Świętokrzyskie - zadania powiatowe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podst</vt:lpstr>
      <vt:lpstr>'pow podst'!Obszar_wydruku</vt:lpstr>
      <vt:lpstr>'pow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2023-12-15T11:40:03Z</dcterms:created>
  <dcterms:modified xsi:type="dcterms:W3CDTF">2023-12-15T11:45:24Z</dcterms:modified>
</cp:coreProperties>
</file>