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2023 - NABÓR B RFRD 2023\Lista zmieniona nr 3 - Nabór B 2023\"/>
    </mc:Choice>
  </mc:AlternateContent>
  <xr:revisionPtr revIDLastSave="0" documentId="13_ncr:1_{D74C6313-5847-4366-A843-7ECF55EE3AEA}" xr6:coauthVersionLast="36" xr6:coauthVersionMax="36" xr10:uidLastSave="{00000000-0000-0000-0000-000000000000}"/>
  <bookViews>
    <workbookView xWindow="0" yWindow="0" windowWidth="28800" windowHeight="11625" xr2:uid="{0F3C4C66-50C4-46D0-863D-11A50EB17367}"/>
  </bookViews>
  <sheets>
    <sheet name="gm rez" sheetId="1" r:id="rId1"/>
  </sheets>
  <definedNames>
    <definedName name="_xlnm.Print_Area" localSheetId="0">'gm rez'!$A$1:$O$31</definedName>
    <definedName name="_xlnm.Print_Titles" localSheetId="0">'gm rez'!$1:$2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I29" i="1"/>
  <c r="L28" i="1"/>
  <c r="O27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6" i="1"/>
  <c r="O4" i="1"/>
  <c r="O3" i="1"/>
  <c r="M28" i="1" l="1"/>
  <c r="M29" i="1" s="1"/>
  <c r="O28" i="1"/>
  <c r="O29" i="1" s="1"/>
  <c r="L29" i="1"/>
</calcChain>
</file>

<file path=xl/sharedStrings.xml><?xml version="1.0" encoding="utf-8"?>
<sst xmlns="http://schemas.openxmlformats.org/spreadsheetml/2006/main" count="196" uniqueCount="112">
  <si>
    <t>L.p.</t>
  </si>
  <si>
    <t>Nr ewid.</t>
  </si>
  <si>
    <t>Zadanie nowe [N]</t>
  </si>
  <si>
    <t>Jednostka Samorządu Terytorialnego</t>
  </si>
  <si>
    <t>TERC</t>
  </si>
  <si>
    <t>Powiat</t>
  </si>
  <si>
    <t>Nazwa zadania</t>
  </si>
  <si>
    <t>Rodzaj zadania</t>
  </si>
  <si>
    <t>Długość odcinka (w km)</t>
  </si>
  <si>
    <t>Okres realizacji zadania</t>
  </si>
  <si>
    <t>Ogółem wartość projektu  (w zł)</t>
  </si>
  <si>
    <t>Wnioskowana kwota dofinansowania
(w zł)</t>
  </si>
  <si>
    <t>Deklarowana kwota środków własnych (w zł)</t>
  </si>
  <si>
    <t>% dofinansowania</t>
  </si>
  <si>
    <t>Kwota dofinansowania 
w podziale na lata</t>
  </si>
  <si>
    <t>151/B/2023</t>
  </si>
  <si>
    <t>N</t>
  </si>
  <si>
    <t>Gmina Lipnik</t>
  </si>
  <si>
    <t>opatowski</t>
  </si>
  <si>
    <t xml:space="preserve">Remont drogi gminnej nr 337045T Włostów 1 w miejscowości Włostów na odcinku 870 mb od km 0+000 do km 0+870 </t>
  </si>
  <si>
    <t>R</t>
  </si>
  <si>
    <t>06.2023 04.2024</t>
  </si>
  <si>
    <t>91/B/2023</t>
  </si>
  <si>
    <t>Gmina Wojciechowice</t>
  </si>
  <si>
    <t>Remont drogi gminnej nr 004503T Łukawka - Stodoły-Wieś od km 0+000 do km 0+850</t>
  </si>
  <si>
    <t>05.2023 04.2024</t>
  </si>
  <si>
    <t>25/B/2023
rezygnacja
z realizacji zadania</t>
  </si>
  <si>
    <t>Gmina Bodzentyn</t>
  </si>
  <si>
    <t>kielecki</t>
  </si>
  <si>
    <t>Remont drogi gminnej nr 311030T przez msc. Kamionka, gm. Bodzentyn</t>
  </si>
  <si>
    <t>11.2023 05.2024</t>
  </si>
  <si>
    <t>95/B/2023</t>
  </si>
  <si>
    <t>Gmina Kunów</t>
  </si>
  <si>
    <t>ostrowiecki</t>
  </si>
  <si>
    <t>Remont drogi gminnej nr 336036T w miejscowości Bukowie</t>
  </si>
  <si>
    <t>09.2023 07.2024</t>
  </si>
  <si>
    <t>15/B/2023
rezygnacja
z realizacji zadania</t>
  </si>
  <si>
    <t>Gmina Moskorzew</t>
  </si>
  <si>
    <t>włoszczowski</t>
  </si>
  <si>
    <t>Remont drogi gminnej w miejscowości Chlewice Nr 350012T odcinka w km 1+250 - 1+820</t>
  </si>
  <si>
    <t>07.2023 04.2024</t>
  </si>
  <si>
    <t>103/B/2023
rezygnacja
z realizacji zadania</t>
  </si>
  <si>
    <t>Gmina Sadowie</t>
  </si>
  <si>
    <t>Remont drogi gminnej w msc. Ruszkowiec o dł. 480 mb, od km od 0+000 do km 0+480, dz. ewid. 179</t>
  </si>
  <si>
    <t>06.2023 11.2023</t>
  </si>
  <si>
    <t>125/B/2023</t>
  </si>
  <si>
    <t>Gmina Samborzec</t>
  </si>
  <si>
    <t>sandomierski</t>
  </si>
  <si>
    <t>Remont drogi gminnej nr 373021T Polanów Samborzecki, na odcinku od km 1+330 do km 1+710</t>
  </si>
  <si>
    <t>07.2023 05.2024</t>
  </si>
  <si>
    <t>102/B/2023</t>
  </si>
  <si>
    <t>Gmina Kazimierza Wielka</t>
  </si>
  <si>
    <t>kazimierski</t>
  </si>
  <si>
    <t>Remont drogi gminnej nr 329083T ul. Mikołaja Reja, w km od 0+000 do km 0+209, w miejscowości Kazimierza Wielka</t>
  </si>
  <si>
    <t>05.2023 09.2023</t>
  </si>
  <si>
    <t>128/B/2023</t>
  </si>
  <si>
    <t>Gmina Pińczów</t>
  </si>
  <si>
    <t>pińczowski</t>
  </si>
  <si>
    <t>Remont ulicy Podemłynie w Pińczowie - droga gminna nr 365034T</t>
  </si>
  <si>
    <t>06.2023 05.2024</t>
  </si>
  <si>
    <t>131/B/2023</t>
  </si>
  <si>
    <t>Remont ulicy Krótkiej w Pińczowie - droga gminna nr 365024T</t>
  </si>
  <si>
    <t>149/B/2023</t>
  </si>
  <si>
    <t>Gmina Bieliny</t>
  </si>
  <si>
    <t>Remont drogi gminnej nr 308005T Lechów - Jaźwiny od km 0+000 do km 1+230 (dz. ewid. 129, obręb 0007 Lechów)</t>
  </si>
  <si>
    <t>07.2023 06.2024</t>
  </si>
  <si>
    <t>124/B/2023</t>
  </si>
  <si>
    <t>Remont drogi gminnej nr 373047T Skotniki - Podwale, na odcinku od km 1+000 do km 2+050</t>
  </si>
  <si>
    <t>126/B/2023</t>
  </si>
  <si>
    <t>Remont drogi gminnej nr 373023T Malice - Kolonia Złota - Złota, na odcinku od km 0+003 do km 0+950</t>
  </si>
  <si>
    <t>139/B/2023</t>
  </si>
  <si>
    <t>Gmina Radków</t>
  </si>
  <si>
    <t xml:space="preserve">Remont drogi gminnej nr 002988T Radków - Nowiny - Dębnik do granicy gm. Moskorzew </t>
  </si>
  <si>
    <t>04.2023 10.2023</t>
  </si>
  <si>
    <t>138/B/2023</t>
  </si>
  <si>
    <t>Remont drogi gminnej nr 003032T Kossów - Filipiny</t>
  </si>
  <si>
    <t>82/B/2023</t>
  </si>
  <si>
    <t>Gmina Obrazów</t>
  </si>
  <si>
    <t>Remont drogi gminnej Nr 354003T Komorna - Wincentów od km 0+000 do km 1+054 na działce o nr ewid. 92 oraz 173 położonej w msc. Komorna</t>
  </si>
  <si>
    <t>04.2023 11.2023</t>
  </si>
  <si>
    <t>101/B/2023</t>
  </si>
  <si>
    <t>Remont drogi gminnej nr 329029T Chruszczyna Wielka - Chruszczyna Mała w km od 0+000 do km 0+810 w miejscowości Chruszczyna Wielka i Chruszczyna Mała</t>
  </si>
  <si>
    <t>17/B/2023</t>
  </si>
  <si>
    <t>Remont drogi gminnej nr 336016T Janik, ul. Polna</t>
  </si>
  <si>
    <t>129/B/2023</t>
  </si>
  <si>
    <t>Remont ulicy Floriańskiej w Pińczowie - droga gminna nr 365019T</t>
  </si>
  <si>
    <t>1/B/2023</t>
  </si>
  <si>
    <t>Gmina Klimontów</t>
  </si>
  <si>
    <t>Remont drogi gminnej nr 331051T ul. Nikisiołka w Klimontowie</t>
  </si>
  <si>
    <t>04.2023 12.2023</t>
  </si>
  <si>
    <t>2/B/2023</t>
  </si>
  <si>
    <t>Remont drogi gminnej ul. Krakowskiej w Klimontowie</t>
  </si>
  <si>
    <t>3/B/2023</t>
  </si>
  <si>
    <t>Remont drogi gminnej nr 331059T ul. Strażackiej w Klimontowie</t>
  </si>
  <si>
    <t>164/B/2023
rezygnacja
z realizacji zadania</t>
  </si>
  <si>
    <t>Gmina Morawica</t>
  </si>
  <si>
    <t>Remont ul. Podlesie w Brzezinach</t>
  </si>
  <si>
    <t>09.2023 08.2024</t>
  </si>
  <si>
    <t>98/B/2023
rezygnacja
z realizacji zadania</t>
  </si>
  <si>
    <t>Gmina Waśniów</t>
  </si>
  <si>
    <t>Remont drogi nr 393029T w msc. Milejowice na długości 1 125 mb w km od 0+000 do 1+125</t>
  </si>
  <si>
    <t>05.2023 12.2023</t>
  </si>
  <si>
    <t>84/B/2023</t>
  </si>
  <si>
    <t>Gmina Baćkowice</t>
  </si>
  <si>
    <t>Remont drogi gminnej nr 305022T Piskrzyn - Rudniki w km od 1+260 do km 2+260</t>
  </si>
  <si>
    <t>146/B/2023</t>
  </si>
  <si>
    <t>Gmina Łoniów</t>
  </si>
  <si>
    <t>Remont drogi gminnej nr 340002T w Skrzypaczowicach</t>
  </si>
  <si>
    <t>05.2023 11.2023</t>
  </si>
  <si>
    <t>RAZEM nowe zadania jednoroczne</t>
  </si>
  <si>
    <t>x</t>
  </si>
  <si>
    <t>R - remont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</si>
</sst>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0.0"/>
    <numFmt numFmtId="165" formatCode="0.000"/>
    <numFmt numFmtId="166" formatCode="#,##0.00_ ;\-#,##0.00\ "/>
    <numFmt numFmtId="167" formatCode="#,##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165" fontId="3" fillId="3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4" fontId="4" fillId="2" borderId="6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166" fontId="3" fillId="2" borderId="1" xfId="1" applyNumberFormat="1" applyFont="1" applyFill="1" applyBorder="1" applyAlignment="1">
      <alignment horizontal="right" vertical="center"/>
    </xf>
    <xf numFmtId="4" fontId="3" fillId="2" borderId="4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vertical="center"/>
    </xf>
    <xf numFmtId="4" fontId="4" fillId="2" borderId="5" xfId="0" applyNumberFormat="1" applyFont="1" applyFill="1" applyBorder="1" applyAlignment="1">
      <alignment vertical="center" wrapText="1"/>
    </xf>
    <xf numFmtId="9" fontId="3" fillId="2" borderId="5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 wrapText="1"/>
    </xf>
    <xf numFmtId="9" fontId="3" fillId="3" borderId="1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167" fontId="7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9" fontId="7" fillId="4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 wrapText="1"/>
    </xf>
    <xf numFmtId="0" fontId="3" fillId="0" borderId="0" xfId="0" applyFont="1"/>
    <xf numFmtId="0" fontId="0" fillId="0" borderId="0" xfId="0" applyFill="1"/>
    <xf numFmtId="0" fontId="3" fillId="0" borderId="0" xfId="3" applyFont="1" applyFill="1" applyAlignment="1">
      <alignment vertical="center"/>
    </xf>
    <xf numFmtId="0" fontId="9" fillId="0" borderId="0" xfId="3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Normalny 3" xfId="3" xr:uid="{27AC1583-C2F8-4248-8F21-ADA60CF9F38F}"/>
    <cellStyle name="Procentowy 2" xfId="2" xr:uid="{E27FA3BD-8349-4C6F-83DA-0BE8493B3B46}"/>
  </cellStyles>
  <dxfs count="8"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43FAB-656E-4316-9C5B-220788BD2297}">
  <sheetPr>
    <pageSetUpPr fitToPage="1"/>
  </sheetPr>
  <dimension ref="A1:O31"/>
  <sheetViews>
    <sheetView showGridLines="0" tabSelected="1" topLeftCell="C13" zoomScaleNormal="100" zoomScaleSheetLayoutView="100" workbookViewId="0">
      <selection activeCell="P1" sqref="P1:S1048576"/>
    </sheetView>
  </sheetViews>
  <sheetFormatPr defaultColWidth="9.140625" defaultRowHeight="15" x14ac:dyDescent="0.25"/>
  <cols>
    <col min="1" max="1" width="4.85546875" customWidth="1"/>
    <col min="2" max="2" width="10" customWidth="1"/>
    <col min="3" max="3" width="15" customWidth="1"/>
    <col min="4" max="4" width="15.7109375" customWidth="1"/>
    <col min="5" max="5" width="11.5703125" customWidth="1"/>
    <col min="6" max="6" width="13.42578125" customWidth="1"/>
    <col min="7" max="7" width="45.85546875" customWidth="1"/>
    <col min="8" max="8" width="13.28515625" customWidth="1"/>
    <col min="9" max="9" width="14" customWidth="1"/>
    <col min="10" max="10" width="13.7109375" customWidth="1"/>
    <col min="11" max="11" width="15.7109375" style="41" customWidth="1"/>
    <col min="12" max="13" width="15.7109375" customWidth="1"/>
    <col min="14" max="14" width="15.7109375" style="2" customWidth="1"/>
    <col min="15" max="15" width="15.7109375" customWidth="1"/>
  </cols>
  <sheetData>
    <row r="1" spans="1:15" ht="33.75" customHeight="1" x14ac:dyDescent="0.25">
      <c r="A1" s="48" t="s">
        <v>0</v>
      </c>
      <c r="B1" s="48" t="s">
        <v>1</v>
      </c>
      <c r="C1" s="51" t="s">
        <v>2</v>
      </c>
      <c r="D1" s="46" t="s">
        <v>3</v>
      </c>
      <c r="E1" s="46" t="s">
        <v>4</v>
      </c>
      <c r="F1" s="46" t="s">
        <v>5</v>
      </c>
      <c r="G1" s="46" t="s">
        <v>6</v>
      </c>
      <c r="H1" s="48" t="s">
        <v>7</v>
      </c>
      <c r="I1" s="48" t="s">
        <v>8</v>
      </c>
      <c r="J1" s="48" t="s">
        <v>9</v>
      </c>
      <c r="K1" s="50" t="s">
        <v>10</v>
      </c>
      <c r="L1" s="48" t="s">
        <v>11</v>
      </c>
      <c r="M1" s="46" t="s">
        <v>12</v>
      </c>
      <c r="N1" s="48" t="s">
        <v>13</v>
      </c>
      <c r="O1" s="1" t="s">
        <v>14</v>
      </c>
    </row>
    <row r="2" spans="1:15" ht="33.75" customHeight="1" x14ac:dyDescent="0.25">
      <c r="A2" s="48"/>
      <c r="B2" s="48"/>
      <c r="C2" s="52"/>
      <c r="D2" s="47"/>
      <c r="E2" s="47"/>
      <c r="F2" s="47"/>
      <c r="G2" s="47"/>
      <c r="H2" s="48"/>
      <c r="I2" s="48"/>
      <c r="J2" s="48"/>
      <c r="K2" s="50"/>
      <c r="L2" s="48"/>
      <c r="M2" s="47"/>
      <c r="N2" s="48"/>
      <c r="O2" s="1">
        <v>2023</v>
      </c>
    </row>
    <row r="3" spans="1:15" ht="22.5" x14ac:dyDescent="0.25">
      <c r="A3" s="3">
        <v>1</v>
      </c>
      <c r="B3" s="4" t="s">
        <v>15</v>
      </c>
      <c r="C3" s="5" t="s">
        <v>16</v>
      </c>
      <c r="D3" s="6" t="s">
        <v>17</v>
      </c>
      <c r="E3" s="7">
        <v>2606032</v>
      </c>
      <c r="F3" s="8" t="s">
        <v>18</v>
      </c>
      <c r="G3" s="9" t="s">
        <v>19</v>
      </c>
      <c r="H3" s="10" t="s">
        <v>20</v>
      </c>
      <c r="I3" s="11">
        <v>0.87</v>
      </c>
      <c r="J3" s="12" t="s">
        <v>21</v>
      </c>
      <c r="K3" s="13">
        <v>824095.53</v>
      </c>
      <c r="L3" s="14">
        <v>576866</v>
      </c>
      <c r="M3" s="15">
        <v>247229.53000000003</v>
      </c>
      <c r="N3" s="16">
        <v>0.7</v>
      </c>
      <c r="O3" s="17">
        <f t="shared" ref="O3:O28" si="0">L3</f>
        <v>576866</v>
      </c>
    </row>
    <row r="4" spans="1:15" ht="22.5" x14ac:dyDescent="0.25">
      <c r="A4" s="3">
        <v>2</v>
      </c>
      <c r="B4" s="4" t="s">
        <v>22</v>
      </c>
      <c r="C4" s="5" t="s">
        <v>16</v>
      </c>
      <c r="D4" s="18" t="s">
        <v>23</v>
      </c>
      <c r="E4" s="7">
        <v>2606082</v>
      </c>
      <c r="F4" s="8" t="s">
        <v>18</v>
      </c>
      <c r="G4" s="9" t="s">
        <v>24</v>
      </c>
      <c r="H4" s="10" t="s">
        <v>20</v>
      </c>
      <c r="I4" s="11">
        <v>0.85</v>
      </c>
      <c r="J4" s="12" t="s">
        <v>25</v>
      </c>
      <c r="K4" s="13">
        <v>1239348.6000000001</v>
      </c>
      <c r="L4" s="14">
        <v>743609</v>
      </c>
      <c r="M4" s="15">
        <v>495739.60000000009</v>
      </c>
      <c r="N4" s="16">
        <v>0.6</v>
      </c>
      <c r="O4" s="17">
        <f t="shared" si="0"/>
        <v>743609</v>
      </c>
    </row>
    <row r="5" spans="1:15" ht="45" x14ac:dyDescent="0.25">
      <c r="A5" s="3">
        <v>3</v>
      </c>
      <c r="B5" s="19" t="s">
        <v>26</v>
      </c>
      <c r="C5" s="5"/>
      <c r="D5" s="18" t="s">
        <v>27</v>
      </c>
      <c r="E5" s="12">
        <v>2604023</v>
      </c>
      <c r="F5" s="8" t="s">
        <v>28</v>
      </c>
      <c r="G5" s="9" t="s">
        <v>29</v>
      </c>
      <c r="H5" s="10" t="s">
        <v>20</v>
      </c>
      <c r="I5" s="11"/>
      <c r="J5" s="12" t="s">
        <v>30</v>
      </c>
      <c r="K5" s="13"/>
      <c r="L5" s="20"/>
      <c r="M5" s="21"/>
      <c r="N5" s="22">
        <v>0.6</v>
      </c>
      <c r="O5" s="17"/>
    </row>
    <row r="6" spans="1:15" x14ac:dyDescent="0.25">
      <c r="A6" s="3">
        <v>4</v>
      </c>
      <c r="B6" s="4" t="s">
        <v>31</v>
      </c>
      <c r="C6" s="5" t="s">
        <v>16</v>
      </c>
      <c r="D6" s="6" t="s">
        <v>32</v>
      </c>
      <c r="E6" s="3">
        <v>2607053</v>
      </c>
      <c r="F6" s="8" t="s">
        <v>33</v>
      </c>
      <c r="G6" s="9" t="s">
        <v>34</v>
      </c>
      <c r="H6" s="10" t="s">
        <v>20</v>
      </c>
      <c r="I6" s="11">
        <v>0.70399999999999996</v>
      </c>
      <c r="J6" s="12" t="s">
        <v>35</v>
      </c>
      <c r="K6" s="13">
        <v>1591548.83</v>
      </c>
      <c r="L6" s="14">
        <v>1273239</v>
      </c>
      <c r="M6" s="15">
        <v>318309.83000000007</v>
      </c>
      <c r="N6" s="16">
        <v>0.8</v>
      </c>
      <c r="O6" s="17">
        <f t="shared" si="0"/>
        <v>1273239</v>
      </c>
    </row>
    <row r="7" spans="1:15" ht="45" x14ac:dyDescent="0.25">
      <c r="A7" s="3">
        <v>5</v>
      </c>
      <c r="B7" s="23" t="s">
        <v>36</v>
      </c>
      <c r="C7" s="5"/>
      <c r="D7" s="6" t="s">
        <v>37</v>
      </c>
      <c r="E7" s="7">
        <v>2613032</v>
      </c>
      <c r="F7" s="8" t="s">
        <v>38</v>
      </c>
      <c r="G7" s="9" t="s">
        <v>39</v>
      </c>
      <c r="H7" s="10" t="s">
        <v>20</v>
      </c>
      <c r="I7" s="11"/>
      <c r="J7" s="12" t="s">
        <v>40</v>
      </c>
      <c r="K7" s="13"/>
      <c r="L7" s="20"/>
      <c r="M7" s="21"/>
      <c r="N7" s="22">
        <v>0.6</v>
      </c>
      <c r="O7" s="17"/>
    </row>
    <row r="8" spans="1:15" ht="45" x14ac:dyDescent="0.25">
      <c r="A8" s="3">
        <v>6</v>
      </c>
      <c r="B8" s="24" t="s">
        <v>41</v>
      </c>
      <c r="C8" s="5"/>
      <c r="D8" s="6" t="s">
        <v>42</v>
      </c>
      <c r="E8" s="7">
        <v>2606062</v>
      </c>
      <c r="F8" s="8" t="s">
        <v>18</v>
      </c>
      <c r="G8" s="9" t="s">
        <v>43</v>
      </c>
      <c r="H8" s="10" t="s">
        <v>20</v>
      </c>
      <c r="I8" s="11"/>
      <c r="J8" s="12" t="s">
        <v>44</v>
      </c>
      <c r="K8" s="13"/>
      <c r="L8" s="14"/>
      <c r="M8" s="15"/>
      <c r="N8" s="16">
        <v>0.6</v>
      </c>
      <c r="O8" s="17"/>
    </row>
    <row r="9" spans="1:15" ht="22.5" x14ac:dyDescent="0.25">
      <c r="A9" s="3">
        <v>7</v>
      </c>
      <c r="B9" s="4" t="s">
        <v>45</v>
      </c>
      <c r="C9" s="5" t="s">
        <v>16</v>
      </c>
      <c r="D9" s="6" t="s">
        <v>46</v>
      </c>
      <c r="E9" s="3">
        <v>2609072</v>
      </c>
      <c r="F9" s="8" t="s">
        <v>47</v>
      </c>
      <c r="G9" s="9" t="s">
        <v>48</v>
      </c>
      <c r="H9" s="10" t="s">
        <v>20</v>
      </c>
      <c r="I9" s="11">
        <v>0.38</v>
      </c>
      <c r="J9" s="12" t="s">
        <v>49</v>
      </c>
      <c r="K9" s="13">
        <v>158538.39000000001</v>
      </c>
      <c r="L9" s="14">
        <v>110976</v>
      </c>
      <c r="M9" s="15">
        <v>47562.390000000014</v>
      </c>
      <c r="N9" s="16">
        <v>0.7</v>
      </c>
      <c r="O9" s="17">
        <f t="shared" si="0"/>
        <v>110976</v>
      </c>
    </row>
    <row r="10" spans="1:15" ht="22.5" x14ac:dyDescent="0.25">
      <c r="A10" s="3">
        <v>8</v>
      </c>
      <c r="B10" s="25" t="s">
        <v>50</v>
      </c>
      <c r="C10" s="5" t="s">
        <v>16</v>
      </c>
      <c r="D10" s="6" t="s">
        <v>51</v>
      </c>
      <c r="E10" s="26">
        <v>2603033</v>
      </c>
      <c r="F10" s="27" t="s">
        <v>52</v>
      </c>
      <c r="G10" s="28" t="s">
        <v>53</v>
      </c>
      <c r="H10" s="10" t="s">
        <v>20</v>
      </c>
      <c r="I10" s="11">
        <v>0.20899999999999999</v>
      </c>
      <c r="J10" s="29" t="s">
        <v>54</v>
      </c>
      <c r="K10" s="30">
        <v>512222.57</v>
      </c>
      <c r="L10" s="31">
        <v>358555</v>
      </c>
      <c r="M10" s="32">
        <v>153667.57</v>
      </c>
      <c r="N10" s="33">
        <v>0.7</v>
      </c>
      <c r="O10" s="17">
        <f t="shared" si="0"/>
        <v>358555</v>
      </c>
    </row>
    <row r="11" spans="1:15" ht="22.5" x14ac:dyDescent="0.25">
      <c r="A11" s="3">
        <v>9</v>
      </c>
      <c r="B11" s="4" t="s">
        <v>55</v>
      </c>
      <c r="C11" s="5" t="s">
        <v>16</v>
      </c>
      <c r="D11" s="6" t="s">
        <v>56</v>
      </c>
      <c r="E11" s="7">
        <v>2608043</v>
      </c>
      <c r="F11" s="8" t="s">
        <v>57</v>
      </c>
      <c r="G11" s="9" t="s">
        <v>58</v>
      </c>
      <c r="H11" s="10" t="s">
        <v>20</v>
      </c>
      <c r="I11" s="11">
        <v>0.155</v>
      </c>
      <c r="J11" s="12" t="s">
        <v>59</v>
      </c>
      <c r="K11" s="13">
        <v>863986.88</v>
      </c>
      <c r="L11" s="14">
        <v>518392</v>
      </c>
      <c r="M11" s="15">
        <v>345594.88</v>
      </c>
      <c r="N11" s="16">
        <v>0.6</v>
      </c>
      <c r="O11" s="17">
        <f t="shared" si="0"/>
        <v>518392</v>
      </c>
    </row>
    <row r="12" spans="1:15" x14ac:dyDescent="0.25">
      <c r="A12" s="3">
        <v>10</v>
      </c>
      <c r="B12" s="4" t="s">
        <v>60</v>
      </c>
      <c r="C12" s="5" t="s">
        <v>16</v>
      </c>
      <c r="D12" s="6" t="s">
        <v>56</v>
      </c>
      <c r="E12" s="3">
        <v>2608043</v>
      </c>
      <c r="F12" s="8" t="s">
        <v>57</v>
      </c>
      <c r="G12" s="9" t="s">
        <v>61</v>
      </c>
      <c r="H12" s="10" t="s">
        <v>20</v>
      </c>
      <c r="I12" s="11">
        <v>0.123</v>
      </c>
      <c r="J12" s="12" t="s">
        <v>59</v>
      </c>
      <c r="K12" s="13">
        <v>709322.4</v>
      </c>
      <c r="L12" s="14">
        <v>425593</v>
      </c>
      <c r="M12" s="15">
        <v>283729.40000000002</v>
      </c>
      <c r="N12" s="16">
        <v>0.6</v>
      </c>
      <c r="O12" s="17">
        <f t="shared" si="0"/>
        <v>425593</v>
      </c>
    </row>
    <row r="13" spans="1:15" ht="22.5" x14ac:dyDescent="0.25">
      <c r="A13" s="3">
        <v>11</v>
      </c>
      <c r="B13" s="4" t="s">
        <v>62</v>
      </c>
      <c r="C13" s="5" t="s">
        <v>16</v>
      </c>
      <c r="D13" s="6" t="s">
        <v>63</v>
      </c>
      <c r="E13" s="7">
        <v>2604012</v>
      </c>
      <c r="F13" s="8" t="s">
        <v>28</v>
      </c>
      <c r="G13" s="9" t="s">
        <v>64</v>
      </c>
      <c r="H13" s="10" t="s">
        <v>20</v>
      </c>
      <c r="I13" s="11">
        <v>1.23</v>
      </c>
      <c r="J13" s="12" t="s">
        <v>65</v>
      </c>
      <c r="K13" s="13">
        <v>1715097.04</v>
      </c>
      <c r="L13" s="14">
        <v>1372077</v>
      </c>
      <c r="M13" s="15">
        <v>343020.04000000004</v>
      </c>
      <c r="N13" s="16">
        <v>0.8</v>
      </c>
      <c r="O13" s="17">
        <f t="shared" si="0"/>
        <v>1372077</v>
      </c>
    </row>
    <row r="14" spans="1:15" ht="22.5" x14ac:dyDescent="0.25">
      <c r="A14" s="3">
        <v>12</v>
      </c>
      <c r="B14" s="4" t="s">
        <v>66</v>
      </c>
      <c r="C14" s="5" t="s">
        <v>16</v>
      </c>
      <c r="D14" s="6" t="s">
        <v>46</v>
      </c>
      <c r="E14" s="7">
        <v>2609072</v>
      </c>
      <c r="F14" s="8" t="s">
        <v>47</v>
      </c>
      <c r="G14" s="9" t="s">
        <v>67</v>
      </c>
      <c r="H14" s="10" t="s">
        <v>20</v>
      </c>
      <c r="I14" s="11">
        <v>1.05</v>
      </c>
      <c r="J14" s="12" t="s">
        <v>49</v>
      </c>
      <c r="K14" s="13">
        <v>461868.44</v>
      </c>
      <c r="L14" s="14">
        <v>323307</v>
      </c>
      <c r="M14" s="15">
        <v>138561.44</v>
      </c>
      <c r="N14" s="16">
        <v>0.7</v>
      </c>
      <c r="O14" s="17">
        <f t="shared" si="0"/>
        <v>323307</v>
      </c>
    </row>
    <row r="15" spans="1:15" ht="22.5" x14ac:dyDescent="0.25">
      <c r="A15" s="3">
        <v>13</v>
      </c>
      <c r="B15" s="4" t="s">
        <v>68</v>
      </c>
      <c r="C15" s="5" t="s">
        <v>16</v>
      </c>
      <c r="D15" s="6" t="s">
        <v>46</v>
      </c>
      <c r="E15" s="7">
        <v>2609072</v>
      </c>
      <c r="F15" s="8" t="s">
        <v>47</v>
      </c>
      <c r="G15" s="9" t="s">
        <v>69</v>
      </c>
      <c r="H15" s="10" t="s">
        <v>20</v>
      </c>
      <c r="I15" s="11">
        <v>0.94699999999999995</v>
      </c>
      <c r="J15" s="12" t="s">
        <v>49</v>
      </c>
      <c r="K15" s="13">
        <v>558049.03</v>
      </c>
      <c r="L15" s="14">
        <v>390634</v>
      </c>
      <c r="M15" s="15">
        <v>167415.03000000003</v>
      </c>
      <c r="N15" s="16">
        <v>0.7</v>
      </c>
      <c r="O15" s="17">
        <f t="shared" si="0"/>
        <v>390634</v>
      </c>
    </row>
    <row r="16" spans="1:15" ht="22.5" x14ac:dyDescent="0.25">
      <c r="A16" s="3">
        <v>14</v>
      </c>
      <c r="B16" s="4" t="s">
        <v>70</v>
      </c>
      <c r="C16" s="5" t="s">
        <v>16</v>
      </c>
      <c r="D16" s="6" t="s">
        <v>71</v>
      </c>
      <c r="E16" s="7">
        <v>2613042</v>
      </c>
      <c r="F16" s="8" t="s">
        <v>38</v>
      </c>
      <c r="G16" s="9" t="s">
        <v>72</v>
      </c>
      <c r="H16" s="10" t="s">
        <v>20</v>
      </c>
      <c r="I16" s="11">
        <v>3.2549999999999999</v>
      </c>
      <c r="J16" s="12" t="s">
        <v>73</v>
      </c>
      <c r="K16" s="13">
        <v>1753923.96</v>
      </c>
      <c r="L16" s="14">
        <v>1052354</v>
      </c>
      <c r="M16" s="15">
        <v>701569.96</v>
      </c>
      <c r="N16" s="16">
        <v>0.6</v>
      </c>
      <c r="O16" s="17">
        <f t="shared" si="0"/>
        <v>1052354</v>
      </c>
    </row>
    <row r="17" spans="1:15" x14ac:dyDescent="0.25">
      <c r="A17" s="3">
        <v>15</v>
      </c>
      <c r="B17" s="4" t="s">
        <v>74</v>
      </c>
      <c r="C17" s="5" t="s">
        <v>16</v>
      </c>
      <c r="D17" s="6" t="s">
        <v>71</v>
      </c>
      <c r="E17" s="7">
        <v>2613042</v>
      </c>
      <c r="F17" s="8" t="s">
        <v>38</v>
      </c>
      <c r="G17" s="9" t="s">
        <v>75</v>
      </c>
      <c r="H17" s="10" t="s">
        <v>20</v>
      </c>
      <c r="I17" s="11">
        <v>1.087</v>
      </c>
      <c r="J17" s="12" t="s">
        <v>73</v>
      </c>
      <c r="K17" s="13">
        <v>611520.25</v>
      </c>
      <c r="L17" s="14">
        <v>366912</v>
      </c>
      <c r="M17" s="15">
        <v>244608.25</v>
      </c>
      <c r="N17" s="16">
        <v>0.6</v>
      </c>
      <c r="O17" s="17">
        <f t="shared" si="0"/>
        <v>366912</v>
      </c>
    </row>
    <row r="18" spans="1:15" ht="33.75" x14ac:dyDescent="0.25">
      <c r="A18" s="3">
        <v>16</v>
      </c>
      <c r="B18" s="4" t="s">
        <v>76</v>
      </c>
      <c r="C18" s="5" t="s">
        <v>16</v>
      </c>
      <c r="D18" s="6" t="s">
        <v>77</v>
      </c>
      <c r="E18" s="7">
        <v>2609062</v>
      </c>
      <c r="F18" s="8" t="s">
        <v>47</v>
      </c>
      <c r="G18" s="9" t="s">
        <v>78</v>
      </c>
      <c r="H18" s="10" t="s">
        <v>20</v>
      </c>
      <c r="I18" s="11">
        <v>1.054</v>
      </c>
      <c r="J18" s="12" t="s">
        <v>79</v>
      </c>
      <c r="K18" s="13">
        <v>730514.67</v>
      </c>
      <c r="L18" s="14">
        <v>511360</v>
      </c>
      <c r="M18" s="15">
        <v>219154.67000000004</v>
      </c>
      <c r="N18" s="16">
        <v>0.7</v>
      </c>
      <c r="O18" s="17">
        <f t="shared" si="0"/>
        <v>511360</v>
      </c>
    </row>
    <row r="19" spans="1:15" ht="33.75" x14ac:dyDescent="0.25">
      <c r="A19" s="3">
        <v>17</v>
      </c>
      <c r="B19" s="4" t="s">
        <v>80</v>
      </c>
      <c r="C19" s="5" t="s">
        <v>16</v>
      </c>
      <c r="D19" s="6" t="s">
        <v>51</v>
      </c>
      <c r="E19" s="7">
        <v>2603033</v>
      </c>
      <c r="F19" s="8" t="s">
        <v>52</v>
      </c>
      <c r="G19" s="9" t="s">
        <v>81</v>
      </c>
      <c r="H19" s="10" t="s">
        <v>20</v>
      </c>
      <c r="I19" s="11">
        <v>0.81</v>
      </c>
      <c r="J19" s="12" t="s">
        <v>54</v>
      </c>
      <c r="K19" s="13">
        <v>683659.66</v>
      </c>
      <c r="L19" s="14">
        <v>478561</v>
      </c>
      <c r="M19" s="15">
        <v>205098.66000000003</v>
      </c>
      <c r="N19" s="16">
        <v>0.7</v>
      </c>
      <c r="O19" s="17">
        <f t="shared" si="0"/>
        <v>478561</v>
      </c>
    </row>
    <row r="20" spans="1:15" x14ac:dyDescent="0.25">
      <c r="A20" s="3">
        <v>18</v>
      </c>
      <c r="B20" s="34" t="s">
        <v>82</v>
      </c>
      <c r="C20" s="5" t="s">
        <v>16</v>
      </c>
      <c r="D20" s="6" t="s">
        <v>32</v>
      </c>
      <c r="E20" s="12">
        <v>2607053</v>
      </c>
      <c r="F20" s="8" t="s">
        <v>33</v>
      </c>
      <c r="G20" s="9" t="s">
        <v>83</v>
      </c>
      <c r="H20" s="10" t="s">
        <v>20</v>
      </c>
      <c r="I20" s="11">
        <v>0.45200000000000001</v>
      </c>
      <c r="J20" s="12" t="s">
        <v>35</v>
      </c>
      <c r="K20" s="13">
        <v>617529.27</v>
      </c>
      <c r="L20" s="20">
        <v>494023</v>
      </c>
      <c r="M20" s="21">
        <v>123506.27000000002</v>
      </c>
      <c r="N20" s="22">
        <v>0.8</v>
      </c>
      <c r="O20" s="17">
        <f t="shared" si="0"/>
        <v>494023</v>
      </c>
    </row>
    <row r="21" spans="1:15" ht="22.5" x14ac:dyDescent="0.25">
      <c r="A21" s="3">
        <v>19</v>
      </c>
      <c r="B21" s="4" t="s">
        <v>84</v>
      </c>
      <c r="C21" s="5" t="s">
        <v>16</v>
      </c>
      <c r="D21" s="6" t="s">
        <v>56</v>
      </c>
      <c r="E21" s="7">
        <v>2608043</v>
      </c>
      <c r="F21" s="8" t="s">
        <v>57</v>
      </c>
      <c r="G21" s="9" t="s">
        <v>85</v>
      </c>
      <c r="H21" s="10" t="s">
        <v>20</v>
      </c>
      <c r="I21" s="11">
        <v>0.30199999999999999</v>
      </c>
      <c r="J21" s="12" t="s">
        <v>59</v>
      </c>
      <c r="K21" s="13">
        <v>386281.74</v>
      </c>
      <c r="L21" s="14">
        <v>231769</v>
      </c>
      <c r="M21" s="15">
        <v>154512.74</v>
      </c>
      <c r="N21" s="16">
        <v>0.6</v>
      </c>
      <c r="O21" s="17">
        <f t="shared" si="0"/>
        <v>231769</v>
      </c>
    </row>
    <row r="22" spans="1:15" x14ac:dyDescent="0.25">
      <c r="A22" s="3">
        <v>20</v>
      </c>
      <c r="B22" s="4" t="s">
        <v>86</v>
      </c>
      <c r="C22" s="5" t="s">
        <v>16</v>
      </c>
      <c r="D22" s="6" t="s">
        <v>87</v>
      </c>
      <c r="E22" s="7">
        <v>2609033</v>
      </c>
      <c r="F22" s="8" t="s">
        <v>47</v>
      </c>
      <c r="G22" s="9" t="s">
        <v>88</v>
      </c>
      <c r="H22" s="10" t="s">
        <v>20</v>
      </c>
      <c r="I22" s="11">
        <v>0.10299999999999999</v>
      </c>
      <c r="J22" s="12" t="s">
        <v>89</v>
      </c>
      <c r="K22" s="13">
        <v>292912.3</v>
      </c>
      <c r="L22" s="14">
        <v>205038</v>
      </c>
      <c r="M22" s="15">
        <v>87874.299999999988</v>
      </c>
      <c r="N22" s="16">
        <v>0.7</v>
      </c>
      <c r="O22" s="17">
        <f t="shared" si="0"/>
        <v>205038</v>
      </c>
    </row>
    <row r="23" spans="1:15" x14ac:dyDescent="0.25">
      <c r="A23" s="3">
        <v>21</v>
      </c>
      <c r="B23" s="4" t="s">
        <v>90</v>
      </c>
      <c r="C23" s="5" t="s">
        <v>16</v>
      </c>
      <c r="D23" s="6" t="s">
        <v>87</v>
      </c>
      <c r="E23" s="7">
        <v>2609033</v>
      </c>
      <c r="F23" s="8" t="s">
        <v>47</v>
      </c>
      <c r="G23" s="9" t="s">
        <v>91</v>
      </c>
      <c r="H23" s="10" t="s">
        <v>20</v>
      </c>
      <c r="I23" s="11">
        <v>9.7000000000000003E-2</v>
      </c>
      <c r="J23" s="12" t="s">
        <v>89</v>
      </c>
      <c r="K23" s="13">
        <v>129538.92</v>
      </c>
      <c r="L23" s="14">
        <v>90677</v>
      </c>
      <c r="M23" s="15">
        <v>38861.919999999998</v>
      </c>
      <c r="N23" s="16">
        <v>0.7</v>
      </c>
      <c r="O23" s="17">
        <f t="shared" si="0"/>
        <v>90677</v>
      </c>
    </row>
    <row r="24" spans="1:15" x14ac:dyDescent="0.25">
      <c r="A24" s="3">
        <v>22</v>
      </c>
      <c r="B24" s="4" t="s">
        <v>92</v>
      </c>
      <c r="C24" s="5" t="s">
        <v>16</v>
      </c>
      <c r="D24" s="6" t="s">
        <v>87</v>
      </c>
      <c r="E24" s="7">
        <v>2609033</v>
      </c>
      <c r="F24" s="8" t="s">
        <v>47</v>
      </c>
      <c r="G24" s="9" t="s">
        <v>93</v>
      </c>
      <c r="H24" s="10" t="s">
        <v>20</v>
      </c>
      <c r="I24" s="11">
        <v>7.1999999999999995E-2</v>
      </c>
      <c r="J24" s="12" t="s">
        <v>89</v>
      </c>
      <c r="K24" s="13">
        <v>93994.85</v>
      </c>
      <c r="L24" s="14">
        <v>65796</v>
      </c>
      <c r="M24" s="15">
        <v>28198.850000000006</v>
      </c>
      <c r="N24" s="16">
        <v>0.7</v>
      </c>
      <c r="O24" s="17">
        <f t="shared" si="0"/>
        <v>65796</v>
      </c>
    </row>
    <row r="25" spans="1:15" ht="45" x14ac:dyDescent="0.25">
      <c r="A25" s="3">
        <v>23</v>
      </c>
      <c r="B25" s="24" t="s">
        <v>94</v>
      </c>
      <c r="C25" s="5"/>
      <c r="D25" s="6" t="s">
        <v>95</v>
      </c>
      <c r="E25" s="7">
        <v>2604123</v>
      </c>
      <c r="F25" s="8" t="s">
        <v>28</v>
      </c>
      <c r="G25" s="9" t="s">
        <v>96</v>
      </c>
      <c r="H25" s="10" t="s">
        <v>20</v>
      </c>
      <c r="I25" s="11"/>
      <c r="J25" s="12" t="s">
        <v>97</v>
      </c>
      <c r="K25" s="13"/>
      <c r="L25" s="14"/>
      <c r="M25" s="15"/>
      <c r="N25" s="16">
        <v>0.5</v>
      </c>
      <c r="O25" s="17"/>
    </row>
    <row r="26" spans="1:15" ht="45" x14ac:dyDescent="0.25">
      <c r="A26" s="3">
        <v>24</v>
      </c>
      <c r="B26" s="24" t="s">
        <v>98</v>
      </c>
      <c r="C26" s="5"/>
      <c r="D26" s="6" t="s">
        <v>99</v>
      </c>
      <c r="E26" s="7">
        <v>2607062</v>
      </c>
      <c r="F26" s="8" t="s">
        <v>33</v>
      </c>
      <c r="G26" s="9" t="s">
        <v>100</v>
      </c>
      <c r="H26" s="10" t="s">
        <v>20</v>
      </c>
      <c r="I26" s="11"/>
      <c r="J26" s="12" t="s">
        <v>101</v>
      </c>
      <c r="K26" s="13"/>
      <c r="L26" s="14"/>
      <c r="M26" s="15"/>
      <c r="N26" s="16">
        <v>0.7</v>
      </c>
      <c r="O26" s="17"/>
    </row>
    <row r="27" spans="1:15" ht="22.5" x14ac:dyDescent="0.25">
      <c r="A27" s="3">
        <v>25</v>
      </c>
      <c r="B27" s="4" t="s">
        <v>102</v>
      </c>
      <c r="C27" s="5" t="s">
        <v>16</v>
      </c>
      <c r="D27" s="6" t="s">
        <v>103</v>
      </c>
      <c r="E27" s="7">
        <v>2606012</v>
      </c>
      <c r="F27" s="8" t="s">
        <v>18</v>
      </c>
      <c r="G27" s="9" t="s">
        <v>104</v>
      </c>
      <c r="H27" s="10" t="s">
        <v>20</v>
      </c>
      <c r="I27" s="11">
        <v>1</v>
      </c>
      <c r="J27" s="12" t="s">
        <v>59</v>
      </c>
      <c r="K27" s="13">
        <v>474494.06</v>
      </c>
      <c r="L27" s="14">
        <v>284696</v>
      </c>
      <c r="M27" s="15">
        <v>189798.06</v>
      </c>
      <c r="N27" s="16">
        <v>0.6</v>
      </c>
      <c r="O27" s="17">
        <f t="shared" si="0"/>
        <v>284696</v>
      </c>
    </row>
    <row r="28" spans="1:15" x14ac:dyDescent="0.25">
      <c r="A28" s="3">
        <v>26</v>
      </c>
      <c r="B28" s="4" t="s">
        <v>105</v>
      </c>
      <c r="C28" s="5" t="s">
        <v>16</v>
      </c>
      <c r="D28" s="6" t="s">
        <v>106</v>
      </c>
      <c r="E28" s="7">
        <v>2609052</v>
      </c>
      <c r="F28" s="8" t="s">
        <v>47</v>
      </c>
      <c r="G28" s="9" t="s">
        <v>107</v>
      </c>
      <c r="H28" s="10" t="s">
        <v>20</v>
      </c>
      <c r="I28" s="11">
        <v>0.89</v>
      </c>
      <c r="J28" s="12" t="s">
        <v>108</v>
      </c>
      <c r="K28" s="13">
        <v>751172.13</v>
      </c>
      <c r="L28" s="14">
        <f>525820</f>
        <v>525820</v>
      </c>
      <c r="M28" s="15">
        <f>K28-L28</f>
        <v>225352.13</v>
      </c>
      <c r="N28" s="16">
        <v>0.7</v>
      </c>
      <c r="O28" s="17">
        <f t="shared" si="0"/>
        <v>525820</v>
      </c>
    </row>
    <row r="29" spans="1:15" ht="20.100000000000001" customHeight="1" x14ac:dyDescent="0.25">
      <c r="A29" s="49" t="s">
        <v>109</v>
      </c>
      <c r="B29" s="49"/>
      <c r="C29" s="49"/>
      <c r="D29" s="49"/>
      <c r="E29" s="49"/>
      <c r="F29" s="49"/>
      <c r="G29" s="49"/>
      <c r="H29" s="49"/>
      <c r="I29" s="35">
        <f>SUM(I3:I28)</f>
        <v>15.639999999999999</v>
      </c>
      <c r="J29" s="36" t="s">
        <v>110</v>
      </c>
      <c r="K29" s="37">
        <f>SUM(K3:K28)</f>
        <v>15159619.520000003</v>
      </c>
      <c r="L29" s="37">
        <f>SUM(L3:L28)</f>
        <v>10400254</v>
      </c>
      <c r="M29" s="37">
        <f>SUM(M3:M28)</f>
        <v>4759365.5199999986</v>
      </c>
      <c r="N29" s="38" t="s">
        <v>110</v>
      </c>
      <c r="O29" s="39">
        <f>SUM(O3:O28)</f>
        <v>10400254</v>
      </c>
    </row>
    <row r="30" spans="1:15" x14ac:dyDescent="0.25">
      <c r="A30" s="40"/>
      <c r="B30" s="40"/>
      <c r="C30" s="40"/>
      <c r="D30" s="40"/>
      <c r="E30" s="40"/>
      <c r="F30" s="40"/>
      <c r="G30" s="40"/>
      <c r="H30" s="40"/>
    </row>
    <row r="31" spans="1:15" x14ac:dyDescent="0.25">
      <c r="A31" s="42" t="s">
        <v>111</v>
      </c>
      <c r="B31" s="43"/>
      <c r="C31" s="43"/>
      <c r="D31" s="43"/>
      <c r="E31" s="43"/>
      <c r="F31" s="43"/>
      <c r="G31" s="43"/>
      <c r="H31" s="43"/>
      <c r="I31" s="44"/>
      <c r="J31" s="44"/>
      <c r="K31" s="45"/>
      <c r="L31" s="44"/>
      <c r="M31" s="44"/>
      <c r="O31" s="44"/>
    </row>
  </sheetData>
  <mergeCells count="15">
    <mergeCell ref="M1:M2"/>
    <mergeCell ref="N1:N2"/>
    <mergeCell ref="A29:H29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B10:B11 B13:B19 B7:B8 B21:B28 B3:B4">
    <cfRule type="expression" dxfId="7" priority="1">
      <formula>#REF!="p"</formula>
    </cfRule>
    <cfRule type="expression" dxfId="6" priority="2">
      <formula>#REF!="k"</formula>
    </cfRule>
    <cfRule type="expression" dxfId="5" priority="3">
      <formula>$N3="odrzucenie"</formula>
    </cfRule>
    <cfRule type="expression" dxfId="4" priority="4">
      <formula>$N3="rezygnacja"</formula>
    </cfRule>
  </conditionalFormatting>
  <conditionalFormatting sqref="B12 B5:B6 B9 B20">
    <cfRule type="expression" dxfId="3" priority="5">
      <formula>#REF!="p"</formula>
    </cfRule>
    <cfRule type="expression" dxfId="2" priority="6">
      <formula>#REF!="k"</formula>
    </cfRule>
    <cfRule type="expression" dxfId="1" priority="7">
      <formula>$N5="odrzucenie"</formula>
    </cfRule>
    <cfRule type="expression" dxfId="0" priority="8">
      <formula>$N5="rezygnacja"</formula>
    </cfRule>
  </conditionalFormatting>
  <dataValidations count="1">
    <dataValidation type="list" allowBlank="1" showInputMessage="1" showErrorMessage="1" sqref="H3:H28" xr:uid="{39B96A2B-67D4-431B-8808-F23D2FDF3014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headerFooter>
    <oddHeader>&amp;LWojewództwo Świętokrzyskie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gm rez</vt:lpstr>
      <vt:lpstr>'gm rez'!Obszar_wydruku</vt:lpstr>
      <vt:lpstr>'gm rez'!Tytuły_wydruku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2023-12-13T14:14:24Z</dcterms:created>
  <dcterms:modified xsi:type="dcterms:W3CDTF">2023-12-13T14:18:52Z</dcterms:modified>
</cp:coreProperties>
</file>