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-Nabór B 2023\"/>
    </mc:Choice>
  </mc:AlternateContent>
  <xr:revisionPtr revIDLastSave="0" documentId="13_ncr:1_{345B46A3-6646-4C15-8741-1F85560D2F0E}" xr6:coauthVersionLast="36" xr6:coauthVersionMax="36" xr10:uidLastSave="{00000000-0000-0000-0000-000000000000}"/>
  <bookViews>
    <workbookView xWindow="0" yWindow="0" windowWidth="28800" windowHeight="11625" xr2:uid="{9817389A-1085-4579-8912-8A0885DAD72F}"/>
  </bookViews>
  <sheets>
    <sheet name="pow rez" sheetId="1" r:id="rId1"/>
  </sheets>
  <definedNames>
    <definedName name="_xlnm.Print_Area" localSheetId="0">'pow rez'!$A$1:$N$9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P7" i="1" s="1"/>
  <c r="J7" i="1"/>
  <c r="H7" i="1"/>
  <c r="P6" i="1"/>
  <c r="Q6" i="1" s="1"/>
  <c r="K6" i="1"/>
  <c r="N6" i="1" s="1"/>
  <c r="R5" i="1"/>
  <c r="P5" i="1"/>
  <c r="Q5" i="1" s="1"/>
  <c r="N5" i="1"/>
  <c r="O5" i="1" s="1"/>
  <c r="R4" i="1"/>
  <c r="P4" i="1"/>
  <c r="Q4" i="1" s="1"/>
  <c r="O4" i="1"/>
  <c r="N4" i="1"/>
  <c r="R3" i="1"/>
  <c r="P3" i="1"/>
  <c r="Q3" i="1" s="1"/>
  <c r="O3" i="1"/>
  <c r="N7" i="1" l="1"/>
  <c r="O6" i="1"/>
  <c r="O7" i="1"/>
  <c r="L6" i="1"/>
  <c r="L7" i="1" s="1"/>
  <c r="R7" i="1" s="1"/>
  <c r="R6" i="1" l="1"/>
</calcChain>
</file>

<file path=xl/sharedStrings.xml><?xml version="1.0" encoding="utf-8"?>
<sst xmlns="http://schemas.openxmlformats.org/spreadsheetml/2006/main" count="46" uniqueCount="37">
  <si>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</si>
  <si>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</si>
  <si>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</si>
  <si>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</si>
  <si>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</si>
  <si>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</si>
  <si>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</si>
  <si>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</si>
  <si>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</si>
  <si>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</si>
  <si>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</si>
  <si>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</si>
  <si>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</si>
  <si>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</si>
  <si>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</si>
  <si>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</si>
  <si>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</si>
  <si>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</si>
  <si>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70/B/2023
rezygnacja
z realizacji zadania</t>
  </si>
  <si>
    <t>Powiat Opatowski</t>
  </si>
  <si>
    <t>Remont drogi powiatowej nr 1537T (stary nr 0708T) gr. pow. opatowskiego - Wszachów - Iwaniska w miejscowości Wszachów od km 3+960 do km 4+860 na odcinku o długości 0,900 km</t>
  </si>
  <si>
    <t>R</t>
  </si>
  <si>
    <t>05.2023 11.2023</t>
  </si>
  <si>
    <t>30/B/2023</t>
  </si>
  <si>
    <t>N</t>
  </si>
  <si>
    <t>Powiat Sandomierski</t>
  </si>
  <si>
    <t>Remont drogi powiatowej nr 1693T Czyżów Szlachecki - Nowy Garbów w miejscowości Czyżów Szlachecki od km 0+410 do km 1+210</t>
  </si>
  <si>
    <t>59/B/2023</t>
  </si>
  <si>
    <t>Powiat Skarżyski</t>
  </si>
  <si>
    <t>Remont drogi powiatowej nr 1753T na odcinku 550 m pomiędzy miejscowościami Drożdżów - Zbrojów</t>
  </si>
  <si>
    <t>04.2023 12.2023</t>
  </si>
  <si>
    <t>42/B/2023</t>
  </si>
  <si>
    <t>Powiat Staszowski</t>
  </si>
  <si>
    <t>Remont odcinka drogi powiatowej nr 1067T (0105T) Stopnica - Oleśnica - Połaniec od km 8+580 do km 9+900</t>
  </si>
  <si>
    <t>RAZEM nowe zadania jednoroczne</t>
  </si>
  <si>
    <t>x</t>
  </si>
  <si>
    <t>R - 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</si>
</sst>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979A08B9-CA6E-4BD6-B150-021646B50411}"/>
    <cellStyle name="Procentowy 2" xfId="2" xr:uid="{F9F47E65-321E-43B7-8F34-254E91417B8C}"/>
  </cellStyles>
  <dxfs count="10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48259-2417-4F77-8617-6B2E8878414D}">
  <sheetPr>
    <pageSetUpPr fitToPage="1"/>
  </sheetPr>
  <dimension ref="A1:R9"/>
  <sheetViews>
    <sheetView showGridLines="0" tabSelected="1" zoomScaleNormal="100" zoomScaleSheetLayoutView="100" workbookViewId="0">
      <selection activeCell="O1" sqref="O1:R1048576"/>
    </sheetView>
  </sheetViews>
  <sheetFormatPr defaultColWidth="9.140625" defaultRowHeight="15" x14ac:dyDescent="0.25"/>
  <cols>
    <col min="1" max="1" width="4.85546875" customWidth="1"/>
    <col min="2" max="2" width="10" customWidth="1"/>
    <col min="3" max="5" width="15.7109375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140625" style="34" customWidth="1"/>
    <col min="11" max="11" width="14.7109375" customWidth="1"/>
    <col min="12" max="12" width="15.7109375" customWidth="1"/>
    <col min="13" max="13" width="15.7109375" style="2" customWidth="1"/>
    <col min="14" max="14" width="15.7109375" customWidth="1"/>
    <col min="15" max="15" width="15.7109375" style="3" hidden="1" customWidth="1"/>
    <col min="16" max="17" width="15.7109375" style="2" hidden="1" customWidth="1"/>
    <col min="18" max="18" width="15.7109375" style="3" hidden="1" customWidth="1"/>
  </cols>
  <sheetData>
    <row r="1" spans="1:18" ht="33.75" customHeight="1" x14ac:dyDescent="0.25">
      <c r="A1" s="39" t="s">
        <v>0</v>
      </c>
      <c r="B1" s="39" t="s">
        <v>1</v>
      </c>
      <c r="C1" s="44" t="s">
        <v>2</v>
      </c>
      <c r="D1" s="42" t="s">
        <v>3</v>
      </c>
      <c r="E1" s="42" t="s">
        <v>4</v>
      </c>
      <c r="F1" s="42" t="s">
        <v>5</v>
      </c>
      <c r="G1" s="39" t="s">
        <v>6</v>
      </c>
      <c r="H1" s="39" t="s">
        <v>7</v>
      </c>
      <c r="I1" s="39" t="s">
        <v>8</v>
      </c>
      <c r="J1" s="41" t="s">
        <v>9</v>
      </c>
      <c r="K1" s="39" t="s">
        <v>10</v>
      </c>
      <c r="L1" s="42" t="s">
        <v>11</v>
      </c>
      <c r="M1" s="39" t="s">
        <v>12</v>
      </c>
      <c r="N1" s="1" t="s">
        <v>13</v>
      </c>
      <c r="O1" s="2"/>
    </row>
    <row r="2" spans="1:18" ht="33.75" customHeight="1" x14ac:dyDescent="0.25">
      <c r="A2" s="39"/>
      <c r="B2" s="39"/>
      <c r="C2" s="45"/>
      <c r="D2" s="43"/>
      <c r="E2" s="43"/>
      <c r="F2" s="43"/>
      <c r="G2" s="39"/>
      <c r="H2" s="39"/>
      <c r="I2" s="39"/>
      <c r="J2" s="41"/>
      <c r="K2" s="39"/>
      <c r="L2" s="43"/>
      <c r="M2" s="39"/>
      <c r="N2" s="1">
        <v>2023</v>
      </c>
      <c r="O2" s="2" t="s">
        <v>14</v>
      </c>
      <c r="P2" s="2" t="s">
        <v>15</v>
      </c>
      <c r="Q2" s="2" t="s">
        <v>16</v>
      </c>
      <c r="R2" s="4" t="s">
        <v>17</v>
      </c>
    </row>
    <row r="3" spans="1:18" ht="45" x14ac:dyDescent="0.25">
      <c r="A3" s="5">
        <v>1</v>
      </c>
      <c r="B3" s="6" t="s">
        <v>18</v>
      </c>
      <c r="C3" s="7"/>
      <c r="D3" s="8" t="s">
        <v>19</v>
      </c>
      <c r="E3" s="9">
        <v>2606</v>
      </c>
      <c r="F3" s="10" t="s">
        <v>20</v>
      </c>
      <c r="G3" s="11" t="s">
        <v>21</v>
      </c>
      <c r="H3" s="12">
        <v>0</v>
      </c>
      <c r="I3" s="13" t="s">
        <v>22</v>
      </c>
      <c r="J3" s="14"/>
      <c r="K3" s="15"/>
      <c r="L3" s="16"/>
      <c r="M3" s="17">
        <v>0.5</v>
      </c>
      <c r="N3" s="18"/>
      <c r="O3" s="2" t="b">
        <f t="shared" ref="O3:O7" si="0">K3=SUM(N3:N3)</f>
        <v>1</v>
      </c>
      <c r="P3" s="19" t="e">
        <f t="shared" ref="P3:P7" si="1">ROUND(K3/J3,4)</f>
        <v>#DIV/0!</v>
      </c>
      <c r="Q3" s="20" t="e">
        <f t="shared" ref="Q3:Q6" si="2">P3=M3</f>
        <v>#DIV/0!</v>
      </c>
      <c r="R3" s="20" t="b">
        <f t="shared" ref="R3:R7" si="3">J3=K3+L3</f>
        <v>1</v>
      </c>
    </row>
    <row r="4" spans="1:18" ht="33.75" x14ac:dyDescent="0.25">
      <c r="A4" s="5">
        <v>2</v>
      </c>
      <c r="B4" s="21" t="s">
        <v>23</v>
      </c>
      <c r="C4" s="22" t="s">
        <v>24</v>
      </c>
      <c r="D4" s="8" t="s">
        <v>25</v>
      </c>
      <c r="E4" s="9">
        <v>2609</v>
      </c>
      <c r="F4" s="10" t="s">
        <v>26</v>
      </c>
      <c r="G4" s="23" t="s">
        <v>21</v>
      </c>
      <c r="H4" s="12">
        <v>0.8</v>
      </c>
      <c r="I4" s="13" t="s">
        <v>22</v>
      </c>
      <c r="J4" s="14">
        <v>808528.44</v>
      </c>
      <c r="K4" s="15">
        <v>646822</v>
      </c>
      <c r="L4" s="16">
        <v>161706.43999999994</v>
      </c>
      <c r="M4" s="17">
        <v>0.8</v>
      </c>
      <c r="N4" s="18">
        <f t="shared" ref="N4:N6" si="4">K4</f>
        <v>646822</v>
      </c>
      <c r="O4" s="2" t="b">
        <f t="shared" si="0"/>
        <v>1</v>
      </c>
      <c r="P4" s="19">
        <f t="shared" si="1"/>
        <v>0.8</v>
      </c>
      <c r="Q4" s="20" t="b">
        <f t="shared" si="2"/>
        <v>1</v>
      </c>
      <c r="R4" s="20" t="b">
        <f t="shared" si="3"/>
        <v>1</v>
      </c>
    </row>
    <row r="5" spans="1:18" ht="22.5" x14ac:dyDescent="0.25">
      <c r="A5" s="5">
        <v>3</v>
      </c>
      <c r="B5" s="24" t="s">
        <v>27</v>
      </c>
      <c r="C5" s="7" t="s">
        <v>24</v>
      </c>
      <c r="D5" s="8" t="s">
        <v>28</v>
      </c>
      <c r="E5" s="9">
        <v>2610</v>
      </c>
      <c r="F5" s="10" t="s">
        <v>29</v>
      </c>
      <c r="G5" s="11" t="s">
        <v>21</v>
      </c>
      <c r="H5" s="12">
        <v>0.55000000000000004</v>
      </c>
      <c r="I5" s="13" t="s">
        <v>30</v>
      </c>
      <c r="J5" s="14">
        <v>756739.27</v>
      </c>
      <c r="K5" s="15">
        <v>378369</v>
      </c>
      <c r="L5" s="16">
        <v>378370.27</v>
      </c>
      <c r="M5" s="17">
        <v>0.5</v>
      </c>
      <c r="N5" s="18">
        <f t="shared" si="4"/>
        <v>378369</v>
      </c>
      <c r="O5" s="2" t="b">
        <f t="shared" si="0"/>
        <v>1</v>
      </c>
      <c r="P5" s="19">
        <f t="shared" si="1"/>
        <v>0.5</v>
      </c>
      <c r="Q5" s="20" t="b">
        <f t="shared" si="2"/>
        <v>1</v>
      </c>
      <c r="R5" s="20" t="b">
        <f t="shared" si="3"/>
        <v>1</v>
      </c>
    </row>
    <row r="6" spans="1:18" ht="22.5" x14ac:dyDescent="0.25">
      <c r="A6" s="5">
        <v>4</v>
      </c>
      <c r="B6" s="25" t="s">
        <v>31</v>
      </c>
      <c r="C6" s="26" t="s">
        <v>24</v>
      </c>
      <c r="D6" s="8" t="s">
        <v>32</v>
      </c>
      <c r="E6" s="9">
        <v>2612</v>
      </c>
      <c r="F6" s="27" t="s">
        <v>33</v>
      </c>
      <c r="G6" s="23" t="s">
        <v>21</v>
      </c>
      <c r="H6" s="12">
        <v>1.32</v>
      </c>
      <c r="I6" s="13" t="s">
        <v>22</v>
      </c>
      <c r="J6" s="14">
        <v>1638114</v>
      </c>
      <c r="K6" s="15">
        <f>1146679</f>
        <v>1146679</v>
      </c>
      <c r="L6" s="16">
        <f>J6-K6</f>
        <v>491435</v>
      </c>
      <c r="M6" s="17">
        <v>0.7</v>
      </c>
      <c r="N6" s="18">
        <f t="shared" si="4"/>
        <v>1146679</v>
      </c>
      <c r="O6" s="2" t="b">
        <f t="shared" si="0"/>
        <v>1</v>
      </c>
      <c r="P6" s="19">
        <f t="shared" si="1"/>
        <v>0.7</v>
      </c>
      <c r="Q6" s="20" t="b">
        <f t="shared" si="2"/>
        <v>1</v>
      </c>
      <c r="R6" s="20" t="b">
        <f t="shared" si="3"/>
        <v>1</v>
      </c>
    </row>
    <row r="7" spans="1:18" ht="20.100000000000001" customHeight="1" x14ac:dyDescent="0.25">
      <c r="A7" s="40" t="s">
        <v>34</v>
      </c>
      <c r="B7" s="40"/>
      <c r="C7" s="40"/>
      <c r="D7" s="40"/>
      <c r="E7" s="40"/>
      <c r="F7" s="40"/>
      <c r="G7" s="40"/>
      <c r="H7" s="28">
        <f>SUM(H3:H6)</f>
        <v>2.67</v>
      </c>
      <c r="I7" s="29" t="s">
        <v>35</v>
      </c>
      <c r="J7" s="30">
        <f>SUM(J3:J6)</f>
        <v>3203381.71</v>
      </c>
      <c r="K7" s="30">
        <f>SUM(K3:K6)</f>
        <v>2171870</v>
      </c>
      <c r="L7" s="30">
        <f>SUM(L3:L6)</f>
        <v>1031511.71</v>
      </c>
      <c r="M7" s="31" t="s">
        <v>35</v>
      </c>
      <c r="N7" s="32">
        <f>SUM(N3:N6)</f>
        <v>2171870</v>
      </c>
      <c r="O7" s="2" t="b">
        <f t="shared" si="0"/>
        <v>1</v>
      </c>
      <c r="P7" s="19">
        <f t="shared" si="1"/>
        <v>0.67800000000000005</v>
      </c>
      <c r="Q7" s="20" t="s">
        <v>35</v>
      </c>
      <c r="R7" s="20" t="b">
        <f t="shared" si="3"/>
        <v>1</v>
      </c>
    </row>
    <row r="8" spans="1:18" x14ac:dyDescent="0.25">
      <c r="A8" s="33"/>
      <c r="B8" s="33"/>
      <c r="C8" s="33"/>
      <c r="D8" s="33"/>
      <c r="E8" s="33"/>
      <c r="F8" s="33"/>
      <c r="G8" s="33"/>
    </row>
    <row r="9" spans="1:18" x14ac:dyDescent="0.25">
      <c r="A9" s="35" t="s">
        <v>36</v>
      </c>
      <c r="B9" s="36"/>
      <c r="C9" s="36"/>
      <c r="D9" s="36"/>
      <c r="E9" s="36"/>
      <c r="F9" s="36"/>
      <c r="G9" s="36"/>
      <c r="H9" s="37"/>
      <c r="I9" s="37"/>
      <c r="J9" s="38"/>
      <c r="K9" s="37"/>
      <c r="L9" s="37"/>
      <c r="N9" s="37"/>
      <c r="O9" s="2"/>
      <c r="R9" s="20"/>
    </row>
  </sheetData>
  <mergeCells count="14">
    <mergeCell ref="M1:M2"/>
    <mergeCell ref="A7:G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7">
    <cfRule type="cellIs" dxfId="9" priority="10" operator="equal">
      <formula>FALSE</formula>
    </cfRule>
  </conditionalFormatting>
  <conditionalFormatting sqref="O3:Q7">
    <cfRule type="containsText" dxfId="8" priority="9" operator="containsText" text="fałsz">
      <formula>NOT(ISERROR(SEARCH("fałsz",O3)))</formula>
    </cfRule>
  </conditionalFormatting>
  <conditionalFormatting sqref="R9">
    <cfRule type="cellIs" dxfId="7" priority="8" operator="equal">
      <formula>FALSE</formula>
    </cfRule>
  </conditionalFormatting>
  <conditionalFormatting sqref="R9">
    <cfRule type="cellIs" dxfId="6" priority="7" operator="equal">
      <formula>FALSE</formula>
    </cfRule>
  </conditionalFormatting>
  <conditionalFormatting sqref="B3:B5">
    <cfRule type="expression" dxfId="5" priority="1">
      <formula>#REF!="p"</formula>
    </cfRule>
    <cfRule type="expression" dxfId="4" priority="2">
      <formula>#REF!="k"</formula>
    </cfRule>
    <cfRule type="expression" dxfId="3" priority="3">
      <formula>#REF!="odrzucenie"</formula>
    </cfRule>
    <cfRule type="expression" dxfId="2" priority="4">
      <formula>#REF!="rezygnacja"</formula>
    </cfRule>
  </conditionalFormatting>
  <conditionalFormatting sqref="B6">
    <cfRule type="expression" dxfId="1" priority="5">
      <formula>#REF!="odrzucenie"</formula>
    </cfRule>
    <cfRule type="expression" dxfId="0" priority="6">
      <formula>#REF!="rezygnacja"</formula>
    </cfRule>
  </conditionalFormatting>
  <dataValidations count="1">
    <dataValidation type="list" allowBlank="1" showInputMessage="1" showErrorMessage="1" sqref="G3:G6" xr:uid="{DB952984-F9FA-431E-A87A-FE07B3BDE4CF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2023-11-29T08:06:48Z</dcterms:created>
  <dcterms:modified xsi:type="dcterms:W3CDTF">2023-11-29T08:15:51Z</dcterms:modified>
</cp:coreProperties>
</file>