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r01\Desktop\Dokumenty na BIP\REMONTY - lista na 2023\"/>
    </mc:Choice>
  </mc:AlternateContent>
  <xr:revisionPtr revIDLastSave="0" documentId="8_{16F48799-F751-4D59-BB9F-A4FAC682A3A3}" xr6:coauthVersionLast="36" xr6:coauthVersionMax="36" xr10:uidLastSave="{00000000-0000-0000-0000-000000000000}"/>
  <bookViews>
    <workbookView xWindow="0" yWindow="0" windowWidth="28800" windowHeight="12225" xr2:uid="{4B71D0EE-CE11-4C18-9894-048A0D31A2A0}"/>
  </bookViews>
  <sheets>
    <sheet name="gm podst" sheetId="1" r:id="rId1"/>
  </sheets>
  <definedNames>
    <definedName name="_xlnm.Print_Area" localSheetId="0">'gm podst'!$A$1:$O$56</definedName>
    <definedName name="_xlnm.Print_Titles" localSheetId="0">'gm podst'!$1:$2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2" i="1" l="1"/>
  <c r="P52" i="1"/>
  <c r="O52" i="1"/>
  <c r="M52" i="1"/>
  <c r="L52" i="1"/>
  <c r="K52" i="1"/>
  <c r="S52" i="1" s="1"/>
  <c r="I52" i="1"/>
  <c r="S51" i="1"/>
  <c r="R51" i="1"/>
  <c r="Q51" i="1"/>
  <c r="P51" i="1"/>
  <c r="S50" i="1"/>
  <c r="Q50" i="1"/>
  <c r="R50" i="1" s="1"/>
  <c r="P50" i="1"/>
  <c r="S49" i="1"/>
  <c r="Q49" i="1"/>
  <c r="R49" i="1" s="1"/>
  <c r="P49" i="1"/>
  <c r="S48" i="1"/>
  <c r="R48" i="1"/>
  <c r="Q48" i="1"/>
  <c r="P48" i="1"/>
  <c r="S47" i="1"/>
  <c r="Q47" i="1"/>
  <c r="R47" i="1" s="1"/>
  <c r="P47" i="1"/>
  <c r="S46" i="1"/>
  <c r="Q46" i="1"/>
  <c r="R46" i="1" s="1"/>
  <c r="P46" i="1"/>
  <c r="S45" i="1"/>
  <c r="R45" i="1"/>
  <c r="Q45" i="1"/>
  <c r="P45" i="1"/>
  <c r="S44" i="1"/>
  <c r="Q44" i="1"/>
  <c r="R44" i="1" s="1"/>
  <c r="P44" i="1"/>
  <c r="S43" i="1"/>
  <c r="Q43" i="1"/>
  <c r="R43" i="1" s="1"/>
  <c r="P43" i="1"/>
  <c r="S42" i="1"/>
  <c r="R42" i="1"/>
  <c r="Q42" i="1"/>
  <c r="P42" i="1"/>
  <c r="S41" i="1"/>
  <c r="Q41" i="1"/>
  <c r="R41" i="1" s="1"/>
  <c r="P41" i="1"/>
  <c r="S40" i="1"/>
  <c r="Q40" i="1"/>
  <c r="R40" i="1" s="1"/>
  <c r="P40" i="1"/>
  <c r="S39" i="1"/>
  <c r="R39" i="1"/>
  <c r="Q39" i="1"/>
  <c r="P39" i="1"/>
  <c r="S38" i="1"/>
  <c r="Q38" i="1"/>
  <c r="R38" i="1" s="1"/>
  <c r="P38" i="1"/>
  <c r="S37" i="1"/>
  <c r="Q37" i="1"/>
  <c r="R37" i="1" s="1"/>
  <c r="P37" i="1"/>
  <c r="S36" i="1"/>
  <c r="R36" i="1"/>
  <c r="Q36" i="1"/>
  <c r="P36" i="1"/>
  <c r="S35" i="1"/>
  <c r="Q35" i="1"/>
  <c r="R35" i="1" s="1"/>
  <c r="P35" i="1"/>
  <c r="S34" i="1"/>
  <c r="Q34" i="1"/>
  <c r="R34" i="1" s="1"/>
  <c r="P34" i="1"/>
  <c r="S33" i="1"/>
  <c r="R33" i="1"/>
  <c r="Q33" i="1"/>
  <c r="P33" i="1"/>
  <c r="S32" i="1"/>
  <c r="Q32" i="1"/>
  <c r="R32" i="1" s="1"/>
  <c r="P32" i="1"/>
  <c r="S31" i="1"/>
  <c r="Q31" i="1"/>
  <c r="R31" i="1" s="1"/>
  <c r="P31" i="1"/>
  <c r="S30" i="1"/>
  <c r="R30" i="1"/>
  <c r="Q30" i="1"/>
  <c r="P30" i="1"/>
  <c r="S29" i="1"/>
  <c r="Q29" i="1"/>
  <c r="R29" i="1" s="1"/>
  <c r="P29" i="1"/>
  <c r="S28" i="1"/>
  <c r="Q28" i="1"/>
  <c r="R28" i="1" s="1"/>
  <c r="P28" i="1"/>
  <c r="S27" i="1"/>
  <c r="R27" i="1"/>
  <c r="Q27" i="1"/>
  <c r="P27" i="1"/>
  <c r="S26" i="1"/>
  <c r="Q26" i="1"/>
  <c r="R26" i="1" s="1"/>
  <c r="P26" i="1"/>
  <c r="S25" i="1"/>
  <c r="Q25" i="1"/>
  <c r="R25" i="1" s="1"/>
  <c r="P25" i="1"/>
  <c r="S24" i="1"/>
  <c r="R24" i="1"/>
  <c r="Q24" i="1"/>
  <c r="P24" i="1"/>
  <c r="S23" i="1"/>
  <c r="Q23" i="1"/>
  <c r="R23" i="1" s="1"/>
  <c r="P23" i="1"/>
  <c r="S22" i="1"/>
  <c r="Q22" i="1"/>
  <c r="R22" i="1" s="1"/>
  <c r="P22" i="1"/>
  <c r="S21" i="1"/>
  <c r="R21" i="1"/>
  <c r="Q21" i="1"/>
  <c r="P21" i="1"/>
  <c r="S20" i="1"/>
  <c r="Q20" i="1"/>
  <c r="R20" i="1" s="1"/>
  <c r="P20" i="1"/>
  <c r="S19" i="1"/>
  <c r="Q19" i="1"/>
  <c r="R19" i="1" s="1"/>
  <c r="P19" i="1"/>
  <c r="S18" i="1"/>
  <c r="R18" i="1"/>
  <c r="Q18" i="1"/>
  <c r="P18" i="1"/>
  <c r="S17" i="1"/>
  <c r="Q17" i="1"/>
  <c r="R17" i="1" s="1"/>
  <c r="P17" i="1"/>
  <c r="S16" i="1"/>
  <c r="Q16" i="1"/>
  <c r="R16" i="1" s="1"/>
  <c r="P16" i="1"/>
  <c r="S15" i="1"/>
  <c r="R15" i="1"/>
  <c r="Q15" i="1"/>
  <c r="P15" i="1"/>
  <c r="S14" i="1"/>
  <c r="Q14" i="1"/>
  <c r="R14" i="1" s="1"/>
  <c r="P14" i="1"/>
  <c r="S13" i="1"/>
  <c r="Q13" i="1"/>
  <c r="R13" i="1" s="1"/>
  <c r="P13" i="1"/>
  <c r="S12" i="1"/>
  <c r="R12" i="1"/>
  <c r="Q12" i="1"/>
  <c r="P12" i="1"/>
  <c r="S11" i="1"/>
  <c r="Q11" i="1"/>
  <c r="R11" i="1" s="1"/>
  <c r="P11" i="1"/>
  <c r="S10" i="1"/>
  <c r="Q10" i="1"/>
  <c r="R10" i="1" s="1"/>
  <c r="P10" i="1"/>
  <c r="S9" i="1"/>
  <c r="R9" i="1"/>
  <c r="Q9" i="1"/>
  <c r="P9" i="1"/>
  <c r="S8" i="1"/>
  <c r="Q8" i="1"/>
  <c r="R8" i="1" s="1"/>
  <c r="P8" i="1"/>
  <c r="S7" i="1"/>
  <c r="Q7" i="1"/>
  <c r="R7" i="1" s="1"/>
  <c r="P7" i="1"/>
  <c r="S6" i="1"/>
  <c r="R6" i="1"/>
  <c r="Q6" i="1"/>
  <c r="P6" i="1"/>
  <c r="S5" i="1"/>
  <c r="Q5" i="1"/>
  <c r="R5" i="1" s="1"/>
  <c r="P5" i="1"/>
  <c r="S4" i="1"/>
  <c r="Q4" i="1"/>
  <c r="R4" i="1" s="1"/>
  <c r="P4" i="1"/>
  <c r="S3" i="1"/>
  <c r="R3" i="1"/>
  <c r="Q3" i="1"/>
  <c r="P3" i="1"/>
</calcChain>
</file>

<file path=xl/sharedStrings.xml><?xml version="1.0" encoding="utf-8"?>
<sst xmlns="http://schemas.openxmlformats.org/spreadsheetml/2006/main" count="369" uniqueCount="190">
  <si>
    <t>L.p.</t>
  </si>
  <si>
    <t>Nr ewid.</t>
  </si>
  <si>
    <t>Zadanie nowe [N]</t>
  </si>
  <si>
    <t>Jednostka Samorządu Terytorialnego</t>
  </si>
  <si>
    <t>TERC</t>
  </si>
  <si>
    <t>Powiat</t>
  </si>
  <si>
    <t>Nazwa zadania</t>
  </si>
  <si>
    <t>Rodzaj zadania</t>
  </si>
  <si>
    <t>Długość odcinka (w km)</t>
  </si>
  <si>
    <t>Okres realizacji zadania</t>
  </si>
  <si>
    <t>Ogółem wartość projektu  (w zł)</t>
  </si>
  <si>
    <t>Wnioskowana kwota dofinansowania
(w zł)</t>
  </si>
  <si>
    <t>Deklarowana kwota środków własnych (w zł)</t>
  </si>
  <si>
    <t>% dofinansowania</t>
  </si>
  <si>
    <t>Kwota dofinansowania 
w podziale na lata</t>
  </si>
  <si>
    <t>spr-lata</t>
  </si>
  <si>
    <t>spr-procent</t>
  </si>
  <si>
    <t>spr-dof</t>
  </si>
  <si>
    <t>spr-montaż</t>
  </si>
  <si>
    <t>60/B/2023</t>
  </si>
  <si>
    <t>N</t>
  </si>
  <si>
    <t>Gmina Sędziszów</t>
  </si>
  <si>
    <t>jędrzejowski</t>
  </si>
  <si>
    <t>Remont drogi gminnej nr 376010T Gniewięcin - Klimontów</t>
  </si>
  <si>
    <t>R</t>
  </si>
  <si>
    <t>05.2023 12.2023</t>
  </si>
  <si>
    <t>120/B/2023</t>
  </si>
  <si>
    <t>Gmina Strawczyn</t>
  </si>
  <si>
    <t>kielecki</t>
  </si>
  <si>
    <t>Remont odcinka drogi ul. Wiosennej w msc. Oblęgór</t>
  </si>
  <si>
    <t>07.2023 06.2024</t>
  </si>
  <si>
    <t>80/B/2023</t>
  </si>
  <si>
    <t>Gmina Obrazów</t>
  </si>
  <si>
    <t>sandomierski</t>
  </si>
  <si>
    <t>Remont drogi gminnej Nr 354016T Malice - Obrazów GS od km 0 +000 do km 0+951 na działce o nr ewid. 446/1 położonej w msc. Malice</t>
  </si>
  <si>
    <t>04.2023 11.2023</t>
  </si>
  <si>
    <t>109/B/2023</t>
  </si>
  <si>
    <t>Gmina Busko-Zdrój</t>
  </si>
  <si>
    <t>buski</t>
  </si>
  <si>
    <t>Remont ul. Wojska Polskiego nr 314153T w Busku - Zdroju</t>
  </si>
  <si>
    <t>08.2023 07.2024</t>
  </si>
  <si>
    <t>108/B/2023</t>
  </si>
  <si>
    <t>Remont ul. Łagiewnickiej nr 314154T w Busku - Zdroju</t>
  </si>
  <si>
    <t>6/B/2023</t>
  </si>
  <si>
    <t>Gmina Pacanów</t>
  </si>
  <si>
    <t>Remont drogi gminnej nr 361103T Książnice - Karsy Małe od km 0+000 do km 1+096</t>
  </si>
  <si>
    <t>56/B/2023</t>
  </si>
  <si>
    <t>Gmina Sandomierz</t>
  </si>
  <si>
    <t>Remont ulicy Milberta w Sandomierzu</t>
  </si>
  <si>
    <t>12.2023 11.2024</t>
  </si>
  <si>
    <t>132/B/2023</t>
  </si>
  <si>
    <t>Gmina Pińczów</t>
  </si>
  <si>
    <t>pińczowski</t>
  </si>
  <si>
    <t>Remont ulicy Zachodniej w Pińczowie wraz z remontem kanalizacji deszczowej - droga gminna nr 365064T</t>
  </si>
  <si>
    <t>09.2023 08.2024</t>
  </si>
  <si>
    <t>49/B/2023</t>
  </si>
  <si>
    <t>Gmina Ostrowiec Świętokrzyski</t>
  </si>
  <si>
    <t>ostrowiecki</t>
  </si>
  <si>
    <t>Remont odcinka drogi gminnej nr 302198T - ul. Karola Szymanowskiego w Ostrowcu Świętokrzyskim</t>
  </si>
  <si>
    <t>106/B/2023</t>
  </si>
  <si>
    <t>Gmina Łubnice</t>
  </si>
  <si>
    <t>staszowski</t>
  </si>
  <si>
    <t>Remont drogi gminnej nr 342091T Budziska - Niwa od km 0+000 do km 1+200</t>
  </si>
  <si>
    <t>04.2023 12.2023</t>
  </si>
  <si>
    <t>119/B/2023</t>
  </si>
  <si>
    <t>Remont drogi gminnej nr 388025T ul. Studzianki w miejscowości Oblęgór, gm. Strawczyn</t>
  </si>
  <si>
    <t>47/B/2023</t>
  </si>
  <si>
    <t>Remont drogi gminnej nr 302041T - ul. Wiejskiej w Ostrowcu Świętokrzyskim</t>
  </si>
  <si>
    <t>8/B/2023</t>
  </si>
  <si>
    <t>Gmina Bałtów</t>
  </si>
  <si>
    <t>Remont drogi gminnej 306031T „Okół nad rzeką"</t>
  </si>
  <si>
    <t>05.2023 02.2024</t>
  </si>
  <si>
    <t>55/B/2023</t>
  </si>
  <si>
    <t>Remont ulicy Zamkowej w Sandomierzu</t>
  </si>
  <si>
    <t>167/B/2023</t>
  </si>
  <si>
    <t>Gmina Miedziana Góra</t>
  </si>
  <si>
    <t>Remont drogi gminnej ul. Światełek w msc. Ćmińsk</t>
  </si>
  <si>
    <t>155/B/2023</t>
  </si>
  <si>
    <t>Gmina Lipnik</t>
  </si>
  <si>
    <t>opatowski</t>
  </si>
  <si>
    <t>Remont drogi gminnej nr 337004T Słabuszewice - Męczennice w miejscowości Słabuszewice na odcinku 1 460 mb od km 0+360 do km 1+820</t>
  </si>
  <si>
    <t>06.2023 04.2024</t>
  </si>
  <si>
    <t>154/B/2023</t>
  </si>
  <si>
    <t>Remont drogi gminnej nr 337001T Gołębiów Szlachecki - Wesołówka w miejscowości Międzygórz na odcinku 1 330 mb od km 1+770 do km 3+100</t>
  </si>
  <si>
    <t>26/B/2023</t>
  </si>
  <si>
    <t>Gmina Piekoszów</t>
  </si>
  <si>
    <t>Remont drogi gminnej w msc. Wesoła na dz. nr 366 ob. 0018 Wesoła</t>
  </si>
  <si>
    <t>06.2023 11.2023</t>
  </si>
  <si>
    <t>16/B/2023</t>
  </si>
  <si>
    <t>Gmina Moskorzew</t>
  </si>
  <si>
    <t>włoszczowski</t>
  </si>
  <si>
    <t>Remont drogi gminnej w miejscowości Chebdzie Nr 350010T odcinka w km 1+245 - 1+955</t>
  </si>
  <si>
    <t>07.2023 04.2024</t>
  </si>
  <si>
    <t>7/B/2023</t>
  </si>
  <si>
    <t>Remont drogi gminnej nr 361104T Książnice k/sklepu - Zborówek Nowy od km 0+000 do km 0+690</t>
  </si>
  <si>
    <t>104/B/2023</t>
  </si>
  <si>
    <t>Gmina Sadowie</t>
  </si>
  <si>
    <t>Remont drogi gminnej Nr 372005T Sadowie GS - dr. krajowa Nr 9 w msc. Sadowie o dł. 690 mb, od km 0+000 do km 0+690, dz. ewid. 190, 192/2</t>
  </si>
  <si>
    <t>166/B/2023</t>
  </si>
  <si>
    <t>Remont drogi ul. Słonecznej w msc. Miedziana Góra</t>
  </si>
  <si>
    <t>45/B/2023</t>
  </si>
  <si>
    <t>Gmina Chęciny</t>
  </si>
  <si>
    <t>Remont ulicy Małogoskiej od skrzyżowania z ulicą Staszica do skrzyżowania z ulicą Franciszkańską w Chęcinach, długości 228 m</t>
  </si>
  <si>
    <t>06.2023 05.2024</t>
  </si>
  <si>
    <t>62/B/2023</t>
  </si>
  <si>
    <t>Gmina Zagnańsk</t>
  </si>
  <si>
    <t>Remont ul. Gajowej (droga gminna) w miejscowości Kaniów, gmina Zagnańsk</t>
  </si>
  <si>
    <t>9/B/2023</t>
  </si>
  <si>
    <t>Gmina Mirzec</t>
  </si>
  <si>
    <t>starachowicki</t>
  </si>
  <si>
    <t>Remont drogi gminnej nr 347013T Małyszyn - Krzewa - II etap</t>
  </si>
  <si>
    <t>09.2023 07.2024</t>
  </si>
  <si>
    <t>107/B/2023</t>
  </si>
  <si>
    <t>Gmina Bogoria</t>
  </si>
  <si>
    <t>Remont drogi nr 312021T Witowice - Józefów Witowicki od km 0+000 do km 1+655</t>
  </si>
  <si>
    <t>05.2023 10.2023</t>
  </si>
  <si>
    <t>158/B/2023</t>
  </si>
  <si>
    <t>Gmina Jędrzejów</t>
  </si>
  <si>
    <t>Remont drogi gminnej nr 328013T - Łączyn - Mały Skroniów</t>
  </si>
  <si>
    <t>14/B/2023</t>
  </si>
  <si>
    <t>Remont drogi gminnej w miejscowości Mękarzów Nr 350004T odcinka w km 6+490 - 7+350</t>
  </si>
  <si>
    <t>134/B/2023</t>
  </si>
  <si>
    <t>Gmina Daleszyce</t>
  </si>
  <si>
    <t>Remont drogi gminnej nr 319001T Kaczyn - Marzysz /etap I/ w km 0+000 do km 0+583</t>
  </si>
  <si>
    <t>135/B/2023</t>
  </si>
  <si>
    <t>Remont drogi gminnej nr 319007T /etap l/ w km 1+190 do km 1+690</t>
  </si>
  <si>
    <t>156/B/2023</t>
  </si>
  <si>
    <t>Remont drogi gminnej nr 328112T ul. Bajkowej w Jędrzejowie</t>
  </si>
  <si>
    <t>18/B/2023</t>
  </si>
  <si>
    <t>Gmina Kunów</t>
  </si>
  <si>
    <t>Remont drogi gminnej nr 336035T w Chocimowie</t>
  </si>
  <si>
    <t>99/B/2023</t>
  </si>
  <si>
    <t>Gmina Waśniów</t>
  </si>
  <si>
    <t>Remont drogi nr 393016T w miejscowości Jeżów na długości 392 mb w km od 0+000 do 0+392</t>
  </si>
  <si>
    <t>161/B/2023</t>
  </si>
  <si>
    <t>Remont drogi gminnej nr 328039T ul. Okrzei w Jędrzejowie</t>
  </si>
  <si>
    <t>79/B/2023</t>
  </si>
  <si>
    <t>Gmina Masłów</t>
  </si>
  <si>
    <t>Remont drogi gminnej nr 344006T - ul. Spacerowa
w Masłowie Pierwszym</t>
  </si>
  <si>
    <t>165/B/2023</t>
  </si>
  <si>
    <t>Gmina Fałków</t>
  </si>
  <si>
    <t>konecki</t>
  </si>
  <si>
    <t>Remont drogi gminnej nr 322009T Fałków - Olszamowice od km 3+797 do km 4+069</t>
  </si>
  <si>
    <t>83/B/2023</t>
  </si>
  <si>
    <t>Gmina Sobków</t>
  </si>
  <si>
    <t>Remont drogi gminnej Nr 383029T Sobków ul. Źródłowa od km 0+117 do km 0+365 w m. Sobków</t>
  </si>
  <si>
    <t>07.2023 10.2023</t>
  </si>
  <si>
    <t>10/B/2023</t>
  </si>
  <si>
    <t>Gmina Końskie</t>
  </si>
  <si>
    <t>Remont drogi gminnej - ul. Komuny Paryskiej w Końskich</t>
  </si>
  <si>
    <t>92/B/2023</t>
  </si>
  <si>
    <t>Gmina Szydłów</t>
  </si>
  <si>
    <t>Remont drogi gminnej nr 390033T Szydłów, ul. Targowa od km 0+000 do km 0+130</t>
  </si>
  <si>
    <t>08.2023 11.2023</t>
  </si>
  <si>
    <t>90/B/2023</t>
  </si>
  <si>
    <t>Gmina Secemin</t>
  </si>
  <si>
    <t>Remont drogi gminnej nr 375031T Krzepin - Zagórcze</t>
  </si>
  <si>
    <t>43/B/2023</t>
  </si>
  <si>
    <t>Remont drogi nr 393004T zlokalizowanej w msc. Nowy Skoszyn, o długości 1 330 mb w km od 1+861 do 3+191</t>
  </si>
  <si>
    <t>5/B/2023</t>
  </si>
  <si>
    <t>Gmina Opatów</t>
  </si>
  <si>
    <t>Remont drogi gminnej nr 358105T Gojców - Włostów</t>
  </si>
  <si>
    <t>05.2023 11.2023</t>
  </si>
  <si>
    <t>100/B/2023</t>
  </si>
  <si>
    <t>Gmina Michałów</t>
  </si>
  <si>
    <t>Remont drogi gminnej Nr 345014T Góry (od drogi Pińczów - Działoszyce do szkoły) od km 0+000 do km 0+440 o łącznej długości 440 mb</t>
  </si>
  <si>
    <t>06.2023 09.2023</t>
  </si>
  <si>
    <t>4/B/2023</t>
  </si>
  <si>
    <t>Gmina Klimontów</t>
  </si>
  <si>
    <t>Remont drogi gminnej nr 331057T ul. Sandomierskiej w Klimontowie</t>
  </si>
  <si>
    <t>110/B/2023</t>
  </si>
  <si>
    <t>Gmina Bodzechów</t>
  </si>
  <si>
    <t>Remont drogi gminnej nr 310011T ul. Zarzecze w miejscowości Szewna w km 0+000 do km 0+990</t>
  </si>
  <si>
    <t>177/B/2023</t>
  </si>
  <si>
    <t>Gmina Starachowice</t>
  </si>
  <si>
    <t>Remont drogi gminnej - ul. Lachy w Starachowicach</t>
  </si>
  <si>
    <t>07.2023 05.2024</t>
  </si>
  <si>
    <t>123/B/2023</t>
  </si>
  <si>
    <t>Gmina Samborzec</t>
  </si>
  <si>
    <t>Remont drogi gminnej nr 373044T Siedliska - Polanów, na odcinku od km 0+000 do km 2+340</t>
  </si>
  <si>
    <t>122/B/2023</t>
  </si>
  <si>
    <t>Remont drogi gminnej nr 388040T w msc. Ruda Strawczyńska, gm. Strawczyn</t>
  </si>
  <si>
    <t>49*</t>
  </si>
  <si>
    <t>148/B/2023</t>
  </si>
  <si>
    <t>Gmina Bieliny</t>
  </si>
  <si>
    <t>Remont drogi gminnej nr 308006T Lechów - Poddębina od km 0+000 do km 1+055 (dz. ewid. 260, obręb 0007 Lechów)</t>
  </si>
  <si>
    <t>RAZEM nowe zadania jednoroczne</t>
  </si>
  <si>
    <t>x</t>
  </si>
  <si>
    <t>R - remont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</si>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</sst>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0"/>
  </numFmts>
  <fonts count="11" x14ac:knownFonts="1">
    <font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color theme="5"/>
      <name val="Arial"/>
      <family val="2"/>
      <charset val="238"/>
    </font>
    <font>
      <b/>
      <sz val="8"/>
      <color theme="5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vertical="center"/>
    </xf>
    <xf numFmtId="9" fontId="0" fillId="0" borderId="0" xfId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vertical="center"/>
    </xf>
    <xf numFmtId="4" fontId="3" fillId="0" borderId="6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9" fontId="5" fillId="0" borderId="1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 shrinkToFit="1"/>
    </xf>
    <xf numFmtId="0" fontId="7" fillId="0" borderId="7" xfId="0" applyFont="1" applyFill="1" applyBorder="1" applyAlignment="1">
      <alignment horizontal="center" vertical="center" wrapText="1" shrinkToFit="1"/>
    </xf>
    <xf numFmtId="0" fontId="7" fillId="0" borderId="8" xfId="0" applyFont="1" applyFill="1" applyBorder="1" applyAlignment="1">
      <alignment horizontal="center" vertical="center" wrapText="1" shrinkToFit="1"/>
    </xf>
    <xf numFmtId="164" fontId="8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9" fontId="8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horizontal="right" vertical="center" wrapText="1"/>
    </xf>
    <xf numFmtId="0" fontId="2" fillId="0" borderId="0" xfId="0" applyFont="1"/>
    <xf numFmtId="0" fontId="0" fillId="0" borderId="0" xfId="0" applyFill="1"/>
    <xf numFmtId="0" fontId="2" fillId="0" borderId="0" xfId="2" applyFont="1" applyFill="1" applyAlignment="1">
      <alignment vertical="center"/>
    </xf>
    <xf numFmtId="0" fontId="10" fillId="0" borderId="0" xfId="2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/>
    <xf numFmtId="0" fontId="0" fillId="0" borderId="0" xfId="0" applyFill="1" applyBorder="1"/>
  </cellXfs>
  <cellStyles count="3">
    <cellStyle name="Normalny" xfId="0" builtinId="0"/>
    <cellStyle name="Normalny 3" xfId="2" xr:uid="{23EB9D40-578E-4331-A541-B87A2A0F2142}"/>
    <cellStyle name="Procentowy 2" xfId="1" xr:uid="{EFFD503D-2ED1-4941-A256-23008C42434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E4756-3E87-4727-918B-519350DAC1E8}">
  <sheetPr>
    <pageSetUpPr fitToPage="1"/>
  </sheetPr>
  <dimension ref="A1:S56"/>
  <sheetViews>
    <sheetView showGridLines="0" tabSelected="1" topLeftCell="D1" zoomScaleNormal="100" zoomScaleSheetLayoutView="85" workbookViewId="0">
      <selection activeCell="P1" sqref="P1:S1048576"/>
    </sheetView>
  </sheetViews>
  <sheetFormatPr defaultColWidth="9.140625" defaultRowHeight="15" x14ac:dyDescent="0.25"/>
  <cols>
    <col min="1" max="1" width="4.85546875" customWidth="1"/>
    <col min="2" max="2" width="10.140625" customWidth="1"/>
    <col min="3" max="4" width="15.7109375" customWidth="1"/>
    <col min="5" max="5" width="10" customWidth="1"/>
    <col min="6" max="6" width="12.85546875" customWidth="1"/>
    <col min="7" max="7" width="45.85546875" customWidth="1"/>
    <col min="8" max="8" width="14.140625" customWidth="1"/>
    <col min="9" max="10" width="15.7109375" customWidth="1"/>
    <col min="11" max="11" width="15.7109375" style="44" customWidth="1"/>
    <col min="12" max="13" width="15.7109375" customWidth="1"/>
    <col min="14" max="14" width="15.7109375" style="6" customWidth="1"/>
    <col min="15" max="15" width="15.7109375" customWidth="1"/>
    <col min="16" max="16" width="9" style="7" hidden="1" customWidth="1"/>
    <col min="17" max="17" width="11.28515625" style="6" hidden="1" customWidth="1"/>
    <col min="18" max="18" width="9" style="6" hidden="1" customWidth="1"/>
    <col min="19" max="19" width="11" style="7" hidden="1" customWidth="1"/>
  </cols>
  <sheetData>
    <row r="1" spans="1:19" ht="33.75" customHeight="1" x14ac:dyDescent="0.25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1" t="s">
        <v>7</v>
      </c>
      <c r="I1" s="1" t="s">
        <v>8</v>
      </c>
      <c r="J1" s="1" t="s">
        <v>9</v>
      </c>
      <c r="K1" s="4" t="s">
        <v>10</v>
      </c>
      <c r="L1" s="1" t="s">
        <v>11</v>
      </c>
      <c r="M1" s="3" t="s">
        <v>12</v>
      </c>
      <c r="N1" s="1" t="s">
        <v>13</v>
      </c>
      <c r="O1" s="5" t="s">
        <v>14</v>
      </c>
      <c r="P1" s="6"/>
    </row>
    <row r="2" spans="1:19" ht="33.75" customHeight="1" x14ac:dyDescent="0.25">
      <c r="A2" s="1"/>
      <c r="B2" s="1"/>
      <c r="C2" s="8"/>
      <c r="D2" s="9"/>
      <c r="E2" s="9"/>
      <c r="F2" s="9"/>
      <c r="G2" s="9"/>
      <c r="H2" s="1"/>
      <c r="I2" s="1"/>
      <c r="J2" s="1"/>
      <c r="K2" s="4"/>
      <c r="L2" s="1"/>
      <c r="M2" s="9"/>
      <c r="N2" s="1"/>
      <c r="O2" s="5">
        <v>2023</v>
      </c>
      <c r="P2" s="6" t="s">
        <v>15</v>
      </c>
      <c r="Q2" s="6" t="s">
        <v>16</v>
      </c>
      <c r="R2" s="6" t="s">
        <v>17</v>
      </c>
      <c r="S2" s="10" t="s">
        <v>18</v>
      </c>
    </row>
    <row r="3" spans="1:19" x14ac:dyDescent="0.25">
      <c r="A3" s="11">
        <v>1</v>
      </c>
      <c r="B3" s="11" t="s">
        <v>19</v>
      </c>
      <c r="C3" s="12" t="s">
        <v>20</v>
      </c>
      <c r="D3" s="13" t="s">
        <v>21</v>
      </c>
      <c r="E3" s="13">
        <v>2602063</v>
      </c>
      <c r="F3" s="13" t="s">
        <v>22</v>
      </c>
      <c r="G3" s="11" t="s">
        <v>23</v>
      </c>
      <c r="H3" s="11" t="s">
        <v>24</v>
      </c>
      <c r="I3" s="14">
        <v>1.28</v>
      </c>
      <c r="J3" s="15" t="s">
        <v>25</v>
      </c>
      <c r="K3" s="16">
        <v>931487.15</v>
      </c>
      <c r="L3" s="16">
        <v>558892</v>
      </c>
      <c r="M3" s="17">
        <v>372595.15</v>
      </c>
      <c r="N3" s="18">
        <v>0.6</v>
      </c>
      <c r="O3" s="19">
        <v>558892</v>
      </c>
      <c r="P3" s="6" t="b">
        <f t="shared" ref="P3:P52" si="0">L3=SUM(O3:O3)</f>
        <v>1</v>
      </c>
      <c r="Q3" s="20">
        <f>ROUND(L3/K3,4)</f>
        <v>0.6</v>
      </c>
      <c r="R3" s="21" t="b">
        <f>Q3=N3</f>
        <v>1</v>
      </c>
      <c r="S3" s="21" t="b">
        <f t="shared" ref="S3:S52" si="1">K3=L3+M3</f>
        <v>1</v>
      </c>
    </row>
    <row r="4" spans="1:19" x14ac:dyDescent="0.25">
      <c r="A4" s="11">
        <v>2</v>
      </c>
      <c r="B4" s="11" t="s">
        <v>26</v>
      </c>
      <c r="C4" s="12" t="s">
        <v>20</v>
      </c>
      <c r="D4" s="13" t="s">
        <v>27</v>
      </c>
      <c r="E4" s="13">
        <v>2604182</v>
      </c>
      <c r="F4" s="13" t="s">
        <v>28</v>
      </c>
      <c r="G4" s="11" t="s">
        <v>29</v>
      </c>
      <c r="H4" s="11" t="s">
        <v>24</v>
      </c>
      <c r="I4" s="14">
        <v>0.45</v>
      </c>
      <c r="J4" s="15" t="s">
        <v>30</v>
      </c>
      <c r="K4" s="16">
        <v>548508.61</v>
      </c>
      <c r="L4" s="16">
        <v>383956</v>
      </c>
      <c r="M4" s="17">
        <v>164552.60999999999</v>
      </c>
      <c r="N4" s="18">
        <v>0.7</v>
      </c>
      <c r="O4" s="19">
        <v>383956</v>
      </c>
      <c r="P4" s="6" t="b">
        <f t="shared" si="0"/>
        <v>1</v>
      </c>
      <c r="Q4" s="20">
        <f t="shared" ref="Q4:Q52" si="2">ROUND(L4/K4,4)</f>
        <v>0.7</v>
      </c>
      <c r="R4" s="21" t="b">
        <f t="shared" ref="R4:R51" si="3">Q4=N4</f>
        <v>1</v>
      </c>
      <c r="S4" s="21" t="b">
        <f t="shared" si="1"/>
        <v>1</v>
      </c>
    </row>
    <row r="5" spans="1:19" ht="33.75" x14ac:dyDescent="0.25">
      <c r="A5" s="11">
        <v>3</v>
      </c>
      <c r="B5" s="11" t="s">
        <v>31</v>
      </c>
      <c r="C5" s="12" t="s">
        <v>20</v>
      </c>
      <c r="D5" s="13" t="s">
        <v>32</v>
      </c>
      <c r="E5" s="13">
        <v>2609062</v>
      </c>
      <c r="F5" s="13" t="s">
        <v>33</v>
      </c>
      <c r="G5" s="11" t="s">
        <v>34</v>
      </c>
      <c r="H5" s="11" t="s">
        <v>24</v>
      </c>
      <c r="I5" s="14">
        <v>0.95099999999999996</v>
      </c>
      <c r="J5" s="15" t="s">
        <v>35</v>
      </c>
      <c r="K5" s="16">
        <v>524021.68</v>
      </c>
      <c r="L5" s="16">
        <v>366815</v>
      </c>
      <c r="M5" s="17">
        <v>157206.68</v>
      </c>
      <c r="N5" s="18">
        <v>0.7</v>
      </c>
      <c r="O5" s="19">
        <v>366815</v>
      </c>
      <c r="P5" s="6" t="b">
        <f t="shared" si="0"/>
        <v>1</v>
      </c>
      <c r="Q5" s="20">
        <f t="shared" si="2"/>
        <v>0.7</v>
      </c>
      <c r="R5" s="21" t="b">
        <f t="shared" si="3"/>
        <v>1</v>
      </c>
      <c r="S5" s="21" t="b">
        <f t="shared" si="1"/>
        <v>1</v>
      </c>
    </row>
    <row r="6" spans="1:19" x14ac:dyDescent="0.25">
      <c r="A6" s="11">
        <v>4</v>
      </c>
      <c r="B6" s="11" t="s">
        <v>36</v>
      </c>
      <c r="C6" s="12" t="s">
        <v>20</v>
      </c>
      <c r="D6" s="13" t="s">
        <v>37</v>
      </c>
      <c r="E6" s="13">
        <v>2601013</v>
      </c>
      <c r="F6" s="13" t="s">
        <v>38</v>
      </c>
      <c r="G6" s="11" t="s">
        <v>39</v>
      </c>
      <c r="H6" s="11" t="s">
        <v>24</v>
      </c>
      <c r="I6" s="14">
        <v>0.49</v>
      </c>
      <c r="J6" s="15" t="s">
        <v>40</v>
      </c>
      <c r="K6" s="16">
        <v>1742246.23</v>
      </c>
      <c r="L6" s="16">
        <v>1219572</v>
      </c>
      <c r="M6" s="17">
        <v>522674.23</v>
      </c>
      <c r="N6" s="18">
        <v>0.7</v>
      </c>
      <c r="O6" s="19">
        <v>1219572</v>
      </c>
      <c r="P6" s="6" t="b">
        <f t="shared" si="0"/>
        <v>1</v>
      </c>
      <c r="Q6" s="20">
        <f t="shared" si="2"/>
        <v>0.7</v>
      </c>
      <c r="R6" s="21" t="b">
        <f t="shared" si="3"/>
        <v>1</v>
      </c>
      <c r="S6" s="21" t="b">
        <f t="shared" si="1"/>
        <v>1</v>
      </c>
    </row>
    <row r="7" spans="1:19" x14ac:dyDescent="0.25">
      <c r="A7" s="11">
        <v>5</v>
      </c>
      <c r="B7" s="11" t="s">
        <v>41</v>
      </c>
      <c r="C7" s="12" t="s">
        <v>20</v>
      </c>
      <c r="D7" s="22" t="s">
        <v>37</v>
      </c>
      <c r="E7" s="22">
        <v>2601013</v>
      </c>
      <c r="F7" s="22" t="s">
        <v>38</v>
      </c>
      <c r="G7" s="23" t="s">
        <v>42</v>
      </c>
      <c r="H7" s="11" t="s">
        <v>24</v>
      </c>
      <c r="I7" s="14">
        <v>0.42799999999999999</v>
      </c>
      <c r="J7" s="15" t="s">
        <v>30</v>
      </c>
      <c r="K7" s="24">
        <v>1290629.3999999999</v>
      </c>
      <c r="L7" s="16">
        <v>903440</v>
      </c>
      <c r="M7" s="17">
        <v>387189.39999999991</v>
      </c>
      <c r="N7" s="18">
        <v>0.7</v>
      </c>
      <c r="O7" s="19">
        <v>903440</v>
      </c>
      <c r="P7" s="6" t="b">
        <f t="shared" ref="P7:P51" si="4">L7=SUM(O7:O7)</f>
        <v>1</v>
      </c>
      <c r="Q7" s="20">
        <f t="shared" si="2"/>
        <v>0.7</v>
      </c>
      <c r="R7" s="21" t="b">
        <f t="shared" si="3"/>
        <v>1</v>
      </c>
      <c r="S7" s="21" t="b">
        <f t="shared" si="1"/>
        <v>1</v>
      </c>
    </row>
    <row r="8" spans="1:19" ht="22.5" x14ac:dyDescent="0.25">
      <c r="A8" s="11">
        <v>6</v>
      </c>
      <c r="B8" s="11" t="s">
        <v>43</v>
      </c>
      <c r="C8" s="12" t="s">
        <v>20</v>
      </c>
      <c r="D8" s="22" t="s">
        <v>44</v>
      </c>
      <c r="E8" s="22">
        <v>2601043</v>
      </c>
      <c r="F8" s="22" t="s">
        <v>38</v>
      </c>
      <c r="G8" s="23" t="s">
        <v>45</v>
      </c>
      <c r="H8" s="11" t="s">
        <v>24</v>
      </c>
      <c r="I8" s="14">
        <v>1.0960000000000001</v>
      </c>
      <c r="J8" s="15" t="s">
        <v>40</v>
      </c>
      <c r="K8" s="24">
        <v>681637.2</v>
      </c>
      <c r="L8" s="16">
        <v>477146</v>
      </c>
      <c r="M8" s="17">
        <v>204491.19999999995</v>
      </c>
      <c r="N8" s="18">
        <v>0.7</v>
      </c>
      <c r="O8" s="19">
        <v>477146</v>
      </c>
      <c r="P8" s="6" t="b">
        <f t="shared" si="4"/>
        <v>1</v>
      </c>
      <c r="Q8" s="20">
        <f t="shared" si="2"/>
        <v>0.7</v>
      </c>
      <c r="R8" s="21" t="b">
        <f t="shared" si="3"/>
        <v>1</v>
      </c>
      <c r="S8" s="21" t="b">
        <f t="shared" si="1"/>
        <v>1</v>
      </c>
    </row>
    <row r="9" spans="1:19" x14ac:dyDescent="0.25">
      <c r="A9" s="11">
        <v>7</v>
      </c>
      <c r="B9" s="11" t="s">
        <v>46</v>
      </c>
      <c r="C9" s="12" t="s">
        <v>20</v>
      </c>
      <c r="D9" s="22" t="s">
        <v>47</v>
      </c>
      <c r="E9" s="22">
        <v>2609011</v>
      </c>
      <c r="F9" s="22" t="s">
        <v>33</v>
      </c>
      <c r="G9" s="23" t="s">
        <v>48</v>
      </c>
      <c r="H9" s="11" t="s">
        <v>24</v>
      </c>
      <c r="I9" s="14">
        <v>0.97</v>
      </c>
      <c r="J9" s="15" t="s">
        <v>49</v>
      </c>
      <c r="K9" s="24">
        <v>1845109.12</v>
      </c>
      <c r="L9" s="16">
        <v>1107065</v>
      </c>
      <c r="M9" s="17">
        <v>738044.12000000011</v>
      </c>
      <c r="N9" s="18">
        <v>0.6</v>
      </c>
      <c r="O9" s="19">
        <v>1107065</v>
      </c>
      <c r="P9" s="6" t="b">
        <f t="shared" si="4"/>
        <v>1</v>
      </c>
      <c r="Q9" s="20">
        <f t="shared" si="2"/>
        <v>0.6</v>
      </c>
      <c r="R9" s="21" t="b">
        <f t="shared" si="3"/>
        <v>1</v>
      </c>
      <c r="S9" s="21" t="b">
        <f t="shared" si="1"/>
        <v>1</v>
      </c>
    </row>
    <row r="10" spans="1:19" ht="22.5" x14ac:dyDescent="0.25">
      <c r="A10" s="11">
        <v>8</v>
      </c>
      <c r="B10" s="11" t="s">
        <v>50</v>
      </c>
      <c r="C10" s="12" t="s">
        <v>20</v>
      </c>
      <c r="D10" s="22" t="s">
        <v>51</v>
      </c>
      <c r="E10" s="22">
        <v>2608043</v>
      </c>
      <c r="F10" s="22" t="s">
        <v>52</v>
      </c>
      <c r="G10" s="23" t="s">
        <v>53</v>
      </c>
      <c r="H10" s="11" t="s">
        <v>24</v>
      </c>
      <c r="I10" s="14">
        <v>0.71</v>
      </c>
      <c r="J10" s="15" t="s">
        <v>54</v>
      </c>
      <c r="K10" s="24">
        <v>1385574.14</v>
      </c>
      <c r="L10" s="16">
        <v>831344</v>
      </c>
      <c r="M10" s="17">
        <v>554230.1399999999</v>
      </c>
      <c r="N10" s="18">
        <v>0.6</v>
      </c>
      <c r="O10" s="19">
        <v>831344</v>
      </c>
      <c r="P10" s="6" t="b">
        <f t="shared" si="4"/>
        <v>1</v>
      </c>
      <c r="Q10" s="20">
        <f t="shared" si="2"/>
        <v>0.6</v>
      </c>
      <c r="R10" s="21" t="b">
        <f t="shared" si="3"/>
        <v>1</v>
      </c>
      <c r="S10" s="21" t="b">
        <f t="shared" si="1"/>
        <v>1</v>
      </c>
    </row>
    <row r="11" spans="1:19" ht="22.5" x14ac:dyDescent="0.25">
      <c r="A11" s="11">
        <v>9</v>
      </c>
      <c r="B11" s="11" t="s">
        <v>55</v>
      </c>
      <c r="C11" s="12" t="s">
        <v>20</v>
      </c>
      <c r="D11" s="22" t="s">
        <v>56</v>
      </c>
      <c r="E11" s="22">
        <v>2607011</v>
      </c>
      <c r="F11" s="22" t="s">
        <v>57</v>
      </c>
      <c r="G11" s="23" t="s">
        <v>58</v>
      </c>
      <c r="H11" s="11" t="s">
        <v>24</v>
      </c>
      <c r="I11" s="14">
        <v>0.44800000000000001</v>
      </c>
      <c r="J11" s="15" t="s">
        <v>40</v>
      </c>
      <c r="K11" s="24">
        <v>1842516.81</v>
      </c>
      <c r="L11" s="16">
        <v>1289761</v>
      </c>
      <c r="M11" s="17">
        <v>552755.81000000006</v>
      </c>
      <c r="N11" s="18">
        <v>0.7</v>
      </c>
      <c r="O11" s="19">
        <v>1289761</v>
      </c>
      <c r="P11" s="6" t="b">
        <f t="shared" si="4"/>
        <v>1</v>
      </c>
      <c r="Q11" s="20">
        <f t="shared" si="2"/>
        <v>0.7</v>
      </c>
      <c r="R11" s="21" t="b">
        <f t="shared" si="3"/>
        <v>1</v>
      </c>
      <c r="S11" s="21" t="b">
        <f t="shared" si="1"/>
        <v>1</v>
      </c>
    </row>
    <row r="12" spans="1:19" ht="22.5" x14ac:dyDescent="0.25">
      <c r="A12" s="11">
        <v>10</v>
      </c>
      <c r="B12" s="11" t="s">
        <v>59</v>
      </c>
      <c r="C12" s="12" t="s">
        <v>20</v>
      </c>
      <c r="D12" s="22" t="s">
        <v>60</v>
      </c>
      <c r="E12" s="22">
        <v>2612022</v>
      </c>
      <c r="F12" s="22" t="s">
        <v>61</v>
      </c>
      <c r="G12" s="23" t="s">
        <v>62</v>
      </c>
      <c r="H12" s="11" t="s">
        <v>24</v>
      </c>
      <c r="I12" s="14">
        <v>1.2</v>
      </c>
      <c r="J12" s="15" t="s">
        <v>63</v>
      </c>
      <c r="K12" s="24">
        <v>573186.25</v>
      </c>
      <c r="L12" s="16">
        <v>401230</v>
      </c>
      <c r="M12" s="17">
        <v>171956.25</v>
      </c>
      <c r="N12" s="18">
        <v>0.7</v>
      </c>
      <c r="O12" s="19">
        <v>401230</v>
      </c>
      <c r="P12" s="6" t="b">
        <f t="shared" si="4"/>
        <v>1</v>
      </c>
      <c r="Q12" s="20">
        <f t="shared" si="2"/>
        <v>0.7</v>
      </c>
      <c r="R12" s="21" t="b">
        <f t="shared" si="3"/>
        <v>1</v>
      </c>
      <c r="S12" s="21" t="b">
        <f t="shared" si="1"/>
        <v>1</v>
      </c>
    </row>
    <row r="13" spans="1:19" ht="22.5" x14ac:dyDescent="0.25">
      <c r="A13" s="11">
        <v>11</v>
      </c>
      <c r="B13" s="11" t="s">
        <v>64</v>
      </c>
      <c r="C13" s="12" t="s">
        <v>20</v>
      </c>
      <c r="D13" s="22" t="s">
        <v>27</v>
      </c>
      <c r="E13" s="22">
        <v>2604182</v>
      </c>
      <c r="F13" s="22" t="s">
        <v>28</v>
      </c>
      <c r="G13" s="23" t="s">
        <v>65</v>
      </c>
      <c r="H13" s="11" t="s">
        <v>24</v>
      </c>
      <c r="I13" s="14">
        <v>0.96</v>
      </c>
      <c r="J13" s="15" t="s">
        <v>30</v>
      </c>
      <c r="K13" s="24">
        <v>1205319.29</v>
      </c>
      <c r="L13" s="16">
        <v>843723</v>
      </c>
      <c r="M13" s="17">
        <v>361596.29000000004</v>
      </c>
      <c r="N13" s="18">
        <v>0.7</v>
      </c>
      <c r="O13" s="19">
        <v>843723</v>
      </c>
      <c r="P13" s="6" t="b">
        <f t="shared" si="4"/>
        <v>1</v>
      </c>
      <c r="Q13" s="20">
        <f t="shared" si="2"/>
        <v>0.7</v>
      </c>
      <c r="R13" s="21" t="b">
        <f t="shared" si="3"/>
        <v>1</v>
      </c>
      <c r="S13" s="21" t="b">
        <f t="shared" si="1"/>
        <v>1</v>
      </c>
    </row>
    <row r="14" spans="1:19" ht="22.5" x14ac:dyDescent="0.25">
      <c r="A14" s="11">
        <v>12</v>
      </c>
      <c r="B14" s="11" t="s">
        <v>66</v>
      </c>
      <c r="C14" s="12" t="s">
        <v>20</v>
      </c>
      <c r="D14" s="22" t="s">
        <v>56</v>
      </c>
      <c r="E14" s="22">
        <v>2607011</v>
      </c>
      <c r="F14" s="22" t="s">
        <v>57</v>
      </c>
      <c r="G14" s="23" t="s">
        <v>67</v>
      </c>
      <c r="H14" s="11" t="s">
        <v>24</v>
      </c>
      <c r="I14" s="14">
        <v>0.91700000000000004</v>
      </c>
      <c r="J14" s="15" t="s">
        <v>40</v>
      </c>
      <c r="K14" s="24">
        <v>3328479.09</v>
      </c>
      <c r="L14" s="16">
        <v>2329935</v>
      </c>
      <c r="M14" s="17">
        <v>998544.08999999985</v>
      </c>
      <c r="N14" s="18">
        <v>0.7</v>
      </c>
      <c r="O14" s="19">
        <v>2329935</v>
      </c>
      <c r="P14" s="6" t="b">
        <f t="shared" si="4"/>
        <v>1</v>
      </c>
      <c r="Q14" s="20">
        <f t="shared" si="2"/>
        <v>0.7</v>
      </c>
      <c r="R14" s="21" t="b">
        <f t="shared" si="3"/>
        <v>1</v>
      </c>
      <c r="S14" s="21" t="b">
        <f t="shared" si="1"/>
        <v>1</v>
      </c>
    </row>
    <row r="15" spans="1:19" x14ac:dyDescent="0.25">
      <c r="A15" s="11">
        <v>13</v>
      </c>
      <c r="B15" s="11" t="s">
        <v>68</v>
      </c>
      <c r="C15" s="12" t="s">
        <v>20</v>
      </c>
      <c r="D15" s="22" t="s">
        <v>69</v>
      </c>
      <c r="E15" s="22">
        <v>2607022</v>
      </c>
      <c r="F15" s="22" t="s">
        <v>57</v>
      </c>
      <c r="G15" s="23" t="s">
        <v>70</v>
      </c>
      <c r="H15" s="11" t="s">
        <v>24</v>
      </c>
      <c r="I15" s="14">
        <v>0.70599999999999996</v>
      </c>
      <c r="J15" s="15" t="s">
        <v>71</v>
      </c>
      <c r="K15" s="24">
        <v>240070.48</v>
      </c>
      <c r="L15" s="16">
        <v>144042</v>
      </c>
      <c r="M15" s="17">
        <v>96028.48000000001</v>
      </c>
      <c r="N15" s="18">
        <v>0.6</v>
      </c>
      <c r="O15" s="19">
        <v>144042</v>
      </c>
      <c r="P15" s="6" t="b">
        <f t="shared" si="4"/>
        <v>1</v>
      </c>
      <c r="Q15" s="20">
        <f t="shared" si="2"/>
        <v>0.6</v>
      </c>
      <c r="R15" s="21" t="b">
        <f t="shared" si="3"/>
        <v>1</v>
      </c>
      <c r="S15" s="21" t="b">
        <f t="shared" si="1"/>
        <v>1</v>
      </c>
    </row>
    <row r="16" spans="1:19" x14ac:dyDescent="0.25">
      <c r="A16" s="11">
        <v>14</v>
      </c>
      <c r="B16" s="11" t="s">
        <v>72</v>
      </c>
      <c r="C16" s="12" t="s">
        <v>20</v>
      </c>
      <c r="D16" s="22" t="s">
        <v>47</v>
      </c>
      <c r="E16" s="22">
        <v>2609011</v>
      </c>
      <c r="F16" s="22" t="s">
        <v>33</v>
      </c>
      <c r="G16" s="23" t="s">
        <v>73</v>
      </c>
      <c r="H16" s="11" t="s">
        <v>24</v>
      </c>
      <c r="I16" s="14">
        <v>0.5</v>
      </c>
      <c r="J16" s="15" t="s">
        <v>49</v>
      </c>
      <c r="K16" s="24">
        <v>1571934.22</v>
      </c>
      <c r="L16" s="16">
        <v>943160</v>
      </c>
      <c r="M16" s="17">
        <v>628774.22</v>
      </c>
      <c r="N16" s="18">
        <v>0.6</v>
      </c>
      <c r="O16" s="19">
        <v>943160</v>
      </c>
      <c r="P16" s="6" t="b">
        <f t="shared" si="4"/>
        <v>1</v>
      </c>
      <c r="Q16" s="20">
        <f t="shared" si="2"/>
        <v>0.6</v>
      </c>
      <c r="R16" s="21" t="b">
        <f t="shared" si="3"/>
        <v>1</v>
      </c>
      <c r="S16" s="21" t="b">
        <f t="shared" si="1"/>
        <v>1</v>
      </c>
    </row>
    <row r="17" spans="1:19" ht="22.5" x14ac:dyDescent="0.25">
      <c r="A17" s="11">
        <v>15</v>
      </c>
      <c r="B17" s="11" t="s">
        <v>74</v>
      </c>
      <c r="C17" s="12" t="s">
        <v>20</v>
      </c>
      <c r="D17" s="22" t="s">
        <v>75</v>
      </c>
      <c r="E17" s="22">
        <v>2604102</v>
      </c>
      <c r="F17" s="22" t="s">
        <v>28</v>
      </c>
      <c r="G17" s="23" t="s">
        <v>76</v>
      </c>
      <c r="H17" s="11" t="s">
        <v>24</v>
      </c>
      <c r="I17" s="14">
        <v>0.28000000000000003</v>
      </c>
      <c r="J17" s="15" t="s">
        <v>40</v>
      </c>
      <c r="K17" s="24">
        <v>334074.3</v>
      </c>
      <c r="L17" s="16">
        <v>233852</v>
      </c>
      <c r="M17" s="17">
        <v>100222.29999999999</v>
      </c>
      <c r="N17" s="18">
        <v>0.7</v>
      </c>
      <c r="O17" s="19">
        <v>233852</v>
      </c>
      <c r="P17" s="6" t="b">
        <f t="shared" si="4"/>
        <v>1</v>
      </c>
      <c r="Q17" s="20">
        <f t="shared" si="2"/>
        <v>0.7</v>
      </c>
      <c r="R17" s="21" t="b">
        <f t="shared" si="3"/>
        <v>1</v>
      </c>
      <c r="S17" s="21" t="b">
        <f t="shared" si="1"/>
        <v>1</v>
      </c>
    </row>
    <row r="18" spans="1:19" ht="33.75" x14ac:dyDescent="0.25">
      <c r="A18" s="11">
        <v>16</v>
      </c>
      <c r="B18" s="11" t="s">
        <v>77</v>
      </c>
      <c r="C18" s="12" t="s">
        <v>20</v>
      </c>
      <c r="D18" s="22" t="s">
        <v>78</v>
      </c>
      <c r="E18" s="22">
        <v>2606032</v>
      </c>
      <c r="F18" s="22" t="s">
        <v>79</v>
      </c>
      <c r="G18" s="23" t="s">
        <v>80</v>
      </c>
      <c r="H18" s="11" t="s">
        <v>24</v>
      </c>
      <c r="I18" s="14">
        <v>1.46</v>
      </c>
      <c r="J18" s="15" t="s">
        <v>81</v>
      </c>
      <c r="K18" s="24">
        <v>1088944.94</v>
      </c>
      <c r="L18" s="16">
        <v>762261</v>
      </c>
      <c r="M18" s="17">
        <v>326683.93999999994</v>
      </c>
      <c r="N18" s="18">
        <v>0.7</v>
      </c>
      <c r="O18" s="19">
        <v>762261</v>
      </c>
      <c r="P18" s="6" t="b">
        <f t="shared" si="4"/>
        <v>1</v>
      </c>
      <c r="Q18" s="20">
        <f t="shared" si="2"/>
        <v>0.7</v>
      </c>
      <c r="R18" s="21" t="b">
        <f t="shared" si="3"/>
        <v>1</v>
      </c>
      <c r="S18" s="21" t="b">
        <f t="shared" si="1"/>
        <v>1</v>
      </c>
    </row>
    <row r="19" spans="1:19" ht="33.75" x14ac:dyDescent="0.25">
      <c r="A19" s="11">
        <v>17</v>
      </c>
      <c r="B19" s="11" t="s">
        <v>82</v>
      </c>
      <c r="C19" s="12" t="s">
        <v>20</v>
      </c>
      <c r="D19" s="22" t="s">
        <v>78</v>
      </c>
      <c r="E19" s="22">
        <v>2606032</v>
      </c>
      <c r="F19" s="22" t="s">
        <v>79</v>
      </c>
      <c r="G19" s="23" t="s">
        <v>83</v>
      </c>
      <c r="H19" s="11" t="s">
        <v>24</v>
      </c>
      <c r="I19" s="14">
        <v>1.33</v>
      </c>
      <c r="J19" s="15" t="s">
        <v>81</v>
      </c>
      <c r="K19" s="24">
        <v>1002997.78</v>
      </c>
      <c r="L19" s="16">
        <v>702098</v>
      </c>
      <c r="M19" s="17">
        <v>300899.78000000003</v>
      </c>
      <c r="N19" s="18">
        <v>0.7</v>
      </c>
      <c r="O19" s="19">
        <v>702098</v>
      </c>
      <c r="P19" s="6" t="b">
        <f t="shared" si="4"/>
        <v>1</v>
      </c>
      <c r="Q19" s="20">
        <f t="shared" si="2"/>
        <v>0.7</v>
      </c>
      <c r="R19" s="21" t="b">
        <f t="shared" si="3"/>
        <v>1</v>
      </c>
      <c r="S19" s="21" t="b">
        <f t="shared" si="1"/>
        <v>1</v>
      </c>
    </row>
    <row r="20" spans="1:19" ht="22.5" x14ac:dyDescent="0.25">
      <c r="A20" s="11">
        <v>18</v>
      </c>
      <c r="B20" s="11" t="s">
        <v>84</v>
      </c>
      <c r="C20" s="12" t="s">
        <v>20</v>
      </c>
      <c r="D20" s="22" t="s">
        <v>85</v>
      </c>
      <c r="E20" s="22">
        <v>2604142</v>
      </c>
      <c r="F20" s="22" t="s">
        <v>28</v>
      </c>
      <c r="G20" s="23" t="s">
        <v>86</v>
      </c>
      <c r="H20" s="11" t="s">
        <v>24</v>
      </c>
      <c r="I20" s="14">
        <v>1.0840000000000001</v>
      </c>
      <c r="J20" s="15" t="s">
        <v>87</v>
      </c>
      <c r="K20" s="24">
        <v>1250219.46</v>
      </c>
      <c r="L20" s="16">
        <v>875153</v>
      </c>
      <c r="M20" s="17">
        <v>375066.45999999996</v>
      </c>
      <c r="N20" s="18">
        <v>0.7</v>
      </c>
      <c r="O20" s="19">
        <v>875153</v>
      </c>
      <c r="P20" s="6" t="b">
        <f t="shared" si="4"/>
        <v>1</v>
      </c>
      <c r="Q20" s="20">
        <f t="shared" si="2"/>
        <v>0.7</v>
      </c>
      <c r="R20" s="21" t="b">
        <f t="shared" si="3"/>
        <v>1</v>
      </c>
      <c r="S20" s="21" t="b">
        <f t="shared" si="1"/>
        <v>1</v>
      </c>
    </row>
    <row r="21" spans="1:19" ht="22.5" x14ac:dyDescent="0.25">
      <c r="A21" s="11">
        <v>19</v>
      </c>
      <c r="B21" s="11" t="s">
        <v>88</v>
      </c>
      <c r="C21" s="12" t="s">
        <v>20</v>
      </c>
      <c r="D21" s="22" t="s">
        <v>89</v>
      </c>
      <c r="E21" s="22">
        <v>2613032</v>
      </c>
      <c r="F21" s="22" t="s">
        <v>90</v>
      </c>
      <c r="G21" s="23" t="s">
        <v>91</v>
      </c>
      <c r="H21" s="11" t="s">
        <v>24</v>
      </c>
      <c r="I21" s="14">
        <v>0.71</v>
      </c>
      <c r="J21" s="15" t="s">
        <v>92</v>
      </c>
      <c r="K21" s="24">
        <v>362326.12</v>
      </c>
      <c r="L21" s="16">
        <v>217395</v>
      </c>
      <c r="M21" s="17">
        <v>144931.12</v>
      </c>
      <c r="N21" s="18">
        <v>0.6</v>
      </c>
      <c r="O21" s="19">
        <v>217395</v>
      </c>
      <c r="P21" s="6" t="b">
        <f t="shared" si="4"/>
        <v>1</v>
      </c>
      <c r="Q21" s="20">
        <f t="shared" si="2"/>
        <v>0.6</v>
      </c>
      <c r="R21" s="21" t="b">
        <f t="shared" si="3"/>
        <v>1</v>
      </c>
      <c r="S21" s="21" t="b">
        <f t="shared" si="1"/>
        <v>1</v>
      </c>
    </row>
    <row r="22" spans="1:19" ht="22.5" x14ac:dyDescent="0.25">
      <c r="A22" s="11">
        <v>20</v>
      </c>
      <c r="B22" s="11" t="s">
        <v>93</v>
      </c>
      <c r="C22" s="12" t="s">
        <v>20</v>
      </c>
      <c r="D22" s="22" t="s">
        <v>44</v>
      </c>
      <c r="E22" s="22">
        <v>2601043</v>
      </c>
      <c r="F22" s="22" t="s">
        <v>38</v>
      </c>
      <c r="G22" s="23" t="s">
        <v>94</v>
      </c>
      <c r="H22" s="11" t="s">
        <v>24</v>
      </c>
      <c r="I22" s="14">
        <v>0.69</v>
      </c>
      <c r="J22" s="15" t="s">
        <v>40</v>
      </c>
      <c r="K22" s="24">
        <v>337340.33</v>
      </c>
      <c r="L22" s="16">
        <v>236138</v>
      </c>
      <c r="M22" s="17">
        <v>101202.33000000002</v>
      </c>
      <c r="N22" s="18">
        <v>0.7</v>
      </c>
      <c r="O22" s="19">
        <v>236138</v>
      </c>
      <c r="P22" s="6" t="b">
        <f t="shared" si="4"/>
        <v>1</v>
      </c>
      <c r="Q22" s="20">
        <f t="shared" si="2"/>
        <v>0.7</v>
      </c>
      <c r="R22" s="21" t="b">
        <f t="shared" si="3"/>
        <v>1</v>
      </c>
      <c r="S22" s="21" t="b">
        <f t="shared" si="1"/>
        <v>1</v>
      </c>
    </row>
    <row r="23" spans="1:19" ht="33.75" x14ac:dyDescent="0.25">
      <c r="A23" s="11">
        <v>21</v>
      </c>
      <c r="B23" s="11" t="s">
        <v>95</v>
      </c>
      <c r="C23" s="12" t="s">
        <v>20</v>
      </c>
      <c r="D23" s="13" t="s">
        <v>96</v>
      </c>
      <c r="E23" s="13">
        <v>2606062</v>
      </c>
      <c r="F23" s="13" t="s">
        <v>79</v>
      </c>
      <c r="G23" s="11" t="s">
        <v>97</v>
      </c>
      <c r="H23" s="11" t="s">
        <v>24</v>
      </c>
      <c r="I23" s="14">
        <v>0.69</v>
      </c>
      <c r="J23" s="15" t="s">
        <v>87</v>
      </c>
      <c r="K23" s="19">
        <v>1059449.8799999999</v>
      </c>
      <c r="L23" s="25">
        <v>635669</v>
      </c>
      <c r="M23" s="17">
        <v>423780.87999999989</v>
      </c>
      <c r="N23" s="18">
        <v>0.6</v>
      </c>
      <c r="O23" s="19">
        <v>635669</v>
      </c>
      <c r="P23" s="6" t="b">
        <f t="shared" si="4"/>
        <v>1</v>
      </c>
      <c r="Q23" s="20">
        <f t="shared" si="2"/>
        <v>0.6</v>
      </c>
      <c r="R23" s="21" t="b">
        <f t="shared" si="3"/>
        <v>1</v>
      </c>
      <c r="S23" s="21" t="b">
        <f t="shared" si="1"/>
        <v>1</v>
      </c>
    </row>
    <row r="24" spans="1:19" ht="22.5" x14ac:dyDescent="0.25">
      <c r="A24" s="11">
        <v>22</v>
      </c>
      <c r="B24" s="11" t="s">
        <v>98</v>
      </c>
      <c r="C24" s="12" t="s">
        <v>20</v>
      </c>
      <c r="D24" s="13" t="s">
        <v>75</v>
      </c>
      <c r="E24" s="13">
        <v>2604102</v>
      </c>
      <c r="F24" s="13" t="s">
        <v>28</v>
      </c>
      <c r="G24" s="11" t="s">
        <v>99</v>
      </c>
      <c r="H24" s="11" t="s">
        <v>24</v>
      </c>
      <c r="I24" s="14">
        <v>0.55000000000000004</v>
      </c>
      <c r="J24" s="15" t="s">
        <v>40</v>
      </c>
      <c r="K24" s="19">
        <v>463506</v>
      </c>
      <c r="L24" s="25">
        <v>324454</v>
      </c>
      <c r="M24" s="17">
        <v>139052</v>
      </c>
      <c r="N24" s="18">
        <v>0.7</v>
      </c>
      <c r="O24" s="19">
        <v>324454</v>
      </c>
      <c r="P24" s="6" t="b">
        <f t="shared" si="4"/>
        <v>1</v>
      </c>
      <c r="Q24" s="20">
        <f t="shared" si="2"/>
        <v>0.7</v>
      </c>
      <c r="R24" s="21" t="b">
        <f t="shared" si="3"/>
        <v>1</v>
      </c>
      <c r="S24" s="21" t="b">
        <f t="shared" si="1"/>
        <v>1</v>
      </c>
    </row>
    <row r="25" spans="1:19" ht="33.75" x14ac:dyDescent="0.25">
      <c r="A25" s="11">
        <v>23</v>
      </c>
      <c r="B25" s="11" t="s">
        <v>100</v>
      </c>
      <c r="C25" s="12" t="s">
        <v>20</v>
      </c>
      <c r="D25" s="13" t="s">
        <v>101</v>
      </c>
      <c r="E25" s="13">
        <v>2604033</v>
      </c>
      <c r="F25" s="13" t="s">
        <v>28</v>
      </c>
      <c r="G25" s="11" t="s">
        <v>102</v>
      </c>
      <c r="H25" s="11" t="s">
        <v>24</v>
      </c>
      <c r="I25" s="14">
        <v>0.22800000000000001</v>
      </c>
      <c r="J25" s="15" t="s">
        <v>103</v>
      </c>
      <c r="K25" s="19">
        <v>840061.45</v>
      </c>
      <c r="L25" s="25">
        <v>588043</v>
      </c>
      <c r="M25" s="17">
        <v>252018.44999999995</v>
      </c>
      <c r="N25" s="18">
        <v>0.7</v>
      </c>
      <c r="O25" s="19">
        <v>588043</v>
      </c>
      <c r="P25" s="6" t="b">
        <f t="shared" si="4"/>
        <v>1</v>
      </c>
      <c r="Q25" s="20">
        <f t="shared" si="2"/>
        <v>0.7</v>
      </c>
      <c r="R25" s="21" t="b">
        <f t="shared" si="3"/>
        <v>1</v>
      </c>
      <c r="S25" s="21" t="b">
        <f t="shared" si="1"/>
        <v>1</v>
      </c>
    </row>
    <row r="26" spans="1:19" ht="22.5" x14ac:dyDescent="0.25">
      <c r="A26" s="11">
        <v>24</v>
      </c>
      <c r="B26" s="11" t="s">
        <v>104</v>
      </c>
      <c r="C26" s="12" t="s">
        <v>20</v>
      </c>
      <c r="D26" s="13" t="s">
        <v>105</v>
      </c>
      <c r="E26" s="13">
        <v>2604192</v>
      </c>
      <c r="F26" s="13" t="s">
        <v>28</v>
      </c>
      <c r="G26" s="11" t="s">
        <v>106</v>
      </c>
      <c r="H26" s="11" t="s">
        <v>24</v>
      </c>
      <c r="I26" s="14">
        <v>0.16500000000000001</v>
      </c>
      <c r="J26" s="15" t="s">
        <v>87</v>
      </c>
      <c r="K26" s="19">
        <v>228807.77</v>
      </c>
      <c r="L26" s="25">
        <v>160165</v>
      </c>
      <c r="M26" s="17">
        <v>68642.76999999999</v>
      </c>
      <c r="N26" s="18">
        <v>0.7</v>
      </c>
      <c r="O26" s="19">
        <v>160165</v>
      </c>
      <c r="P26" s="6" t="b">
        <f t="shared" si="4"/>
        <v>1</v>
      </c>
      <c r="Q26" s="20">
        <f t="shared" si="2"/>
        <v>0.7</v>
      </c>
      <c r="R26" s="21" t="b">
        <f t="shared" si="3"/>
        <v>1</v>
      </c>
      <c r="S26" s="21" t="b">
        <f t="shared" si="1"/>
        <v>1</v>
      </c>
    </row>
    <row r="27" spans="1:19" x14ac:dyDescent="0.25">
      <c r="A27" s="11">
        <v>25</v>
      </c>
      <c r="B27" s="11" t="s">
        <v>107</v>
      </c>
      <c r="C27" s="12" t="s">
        <v>20</v>
      </c>
      <c r="D27" s="13" t="s">
        <v>108</v>
      </c>
      <c r="E27" s="13">
        <v>2611032</v>
      </c>
      <c r="F27" s="13" t="s">
        <v>109</v>
      </c>
      <c r="G27" s="11" t="s">
        <v>110</v>
      </c>
      <c r="H27" s="11" t="s">
        <v>24</v>
      </c>
      <c r="I27" s="14">
        <v>1.7829999999999999</v>
      </c>
      <c r="J27" s="15" t="s">
        <v>111</v>
      </c>
      <c r="K27" s="19">
        <v>4534914.22</v>
      </c>
      <c r="L27" s="25">
        <v>3174439</v>
      </c>
      <c r="M27" s="17">
        <v>1360475.2199999997</v>
      </c>
      <c r="N27" s="18">
        <v>0.7</v>
      </c>
      <c r="O27" s="19">
        <v>3174439</v>
      </c>
      <c r="P27" s="6" t="b">
        <f t="shared" si="4"/>
        <v>1</v>
      </c>
      <c r="Q27" s="20">
        <f t="shared" si="2"/>
        <v>0.7</v>
      </c>
      <c r="R27" s="21" t="b">
        <f t="shared" si="3"/>
        <v>1</v>
      </c>
      <c r="S27" s="21" t="b">
        <f t="shared" si="1"/>
        <v>1</v>
      </c>
    </row>
    <row r="28" spans="1:19" ht="22.5" x14ac:dyDescent="0.25">
      <c r="A28" s="11">
        <v>26</v>
      </c>
      <c r="B28" s="11" t="s">
        <v>112</v>
      </c>
      <c r="C28" s="12" t="s">
        <v>20</v>
      </c>
      <c r="D28" s="13" t="s">
        <v>113</v>
      </c>
      <c r="E28" s="13">
        <v>2612012</v>
      </c>
      <c r="F28" s="13" t="s">
        <v>61</v>
      </c>
      <c r="G28" s="11" t="s">
        <v>114</v>
      </c>
      <c r="H28" s="11" t="s">
        <v>24</v>
      </c>
      <c r="I28" s="14">
        <v>1.655</v>
      </c>
      <c r="J28" s="15" t="s">
        <v>115</v>
      </c>
      <c r="K28" s="19">
        <v>849041.93</v>
      </c>
      <c r="L28" s="25">
        <v>509425</v>
      </c>
      <c r="M28" s="17">
        <v>339616.93000000005</v>
      </c>
      <c r="N28" s="18">
        <v>0.6</v>
      </c>
      <c r="O28" s="19">
        <v>509425</v>
      </c>
      <c r="P28" s="6" t="b">
        <f t="shared" si="4"/>
        <v>1</v>
      </c>
      <c r="Q28" s="20">
        <f t="shared" si="2"/>
        <v>0.6</v>
      </c>
      <c r="R28" s="21" t="b">
        <f t="shared" si="3"/>
        <v>1</v>
      </c>
      <c r="S28" s="21" t="b">
        <f t="shared" si="1"/>
        <v>1</v>
      </c>
    </row>
    <row r="29" spans="1:19" x14ac:dyDescent="0.25">
      <c r="A29" s="11">
        <v>27</v>
      </c>
      <c r="B29" s="11" t="s">
        <v>116</v>
      </c>
      <c r="C29" s="12" t="s">
        <v>20</v>
      </c>
      <c r="D29" s="13" t="s">
        <v>117</v>
      </c>
      <c r="E29" s="13">
        <v>2602023</v>
      </c>
      <c r="F29" s="13" t="s">
        <v>22</v>
      </c>
      <c r="G29" s="11" t="s">
        <v>118</v>
      </c>
      <c r="H29" s="11" t="s">
        <v>24</v>
      </c>
      <c r="I29" s="14">
        <v>1.19</v>
      </c>
      <c r="J29" s="15" t="s">
        <v>30</v>
      </c>
      <c r="K29" s="19">
        <v>1093391.3400000001</v>
      </c>
      <c r="L29" s="25">
        <v>765373</v>
      </c>
      <c r="M29" s="17">
        <v>328018.34000000008</v>
      </c>
      <c r="N29" s="18">
        <v>0.7</v>
      </c>
      <c r="O29" s="19">
        <v>765373</v>
      </c>
      <c r="P29" s="6" t="b">
        <f t="shared" si="4"/>
        <v>1</v>
      </c>
      <c r="Q29" s="20">
        <f t="shared" si="2"/>
        <v>0.7</v>
      </c>
      <c r="R29" s="21" t="b">
        <f t="shared" si="3"/>
        <v>1</v>
      </c>
      <c r="S29" s="21" t="b">
        <f t="shared" si="1"/>
        <v>1</v>
      </c>
    </row>
    <row r="30" spans="1:19" ht="22.5" x14ac:dyDescent="0.25">
      <c r="A30" s="11">
        <v>28</v>
      </c>
      <c r="B30" s="11" t="s">
        <v>119</v>
      </c>
      <c r="C30" s="12" t="s">
        <v>20</v>
      </c>
      <c r="D30" s="13" t="s">
        <v>89</v>
      </c>
      <c r="E30" s="13">
        <v>2613032</v>
      </c>
      <c r="F30" s="13" t="s">
        <v>90</v>
      </c>
      <c r="G30" s="11" t="s">
        <v>120</v>
      </c>
      <c r="H30" s="11" t="s">
        <v>24</v>
      </c>
      <c r="I30" s="14">
        <v>0.86</v>
      </c>
      <c r="J30" s="15" t="s">
        <v>92</v>
      </c>
      <c r="K30" s="19">
        <v>455789.17</v>
      </c>
      <c r="L30" s="25">
        <v>273473</v>
      </c>
      <c r="M30" s="17">
        <v>182316.16999999998</v>
      </c>
      <c r="N30" s="18">
        <v>0.6</v>
      </c>
      <c r="O30" s="19">
        <v>273473</v>
      </c>
      <c r="P30" s="6" t="b">
        <f t="shared" si="4"/>
        <v>1</v>
      </c>
      <c r="Q30" s="20">
        <f t="shared" si="2"/>
        <v>0.6</v>
      </c>
      <c r="R30" s="21" t="b">
        <f t="shared" si="3"/>
        <v>1</v>
      </c>
      <c r="S30" s="21" t="b">
        <f t="shared" si="1"/>
        <v>1</v>
      </c>
    </row>
    <row r="31" spans="1:19" ht="22.5" x14ac:dyDescent="0.25">
      <c r="A31" s="11">
        <v>29</v>
      </c>
      <c r="B31" s="11" t="s">
        <v>121</v>
      </c>
      <c r="C31" s="12" t="s">
        <v>20</v>
      </c>
      <c r="D31" s="13" t="s">
        <v>122</v>
      </c>
      <c r="E31" s="13">
        <v>2604053</v>
      </c>
      <c r="F31" s="13" t="s">
        <v>28</v>
      </c>
      <c r="G31" s="11" t="s">
        <v>123</v>
      </c>
      <c r="H31" s="11" t="s">
        <v>24</v>
      </c>
      <c r="I31" s="14">
        <v>0.58299999999999996</v>
      </c>
      <c r="J31" s="15" t="s">
        <v>40</v>
      </c>
      <c r="K31" s="19">
        <v>544096.81000000006</v>
      </c>
      <c r="L31" s="25">
        <v>272048</v>
      </c>
      <c r="M31" s="17">
        <v>272048.81000000006</v>
      </c>
      <c r="N31" s="18">
        <v>0.5</v>
      </c>
      <c r="O31" s="19">
        <v>272048</v>
      </c>
      <c r="P31" s="6" t="b">
        <f t="shared" si="4"/>
        <v>1</v>
      </c>
      <c r="Q31" s="20">
        <f t="shared" si="2"/>
        <v>0.5</v>
      </c>
      <c r="R31" s="21" t="b">
        <f t="shared" si="3"/>
        <v>1</v>
      </c>
      <c r="S31" s="21" t="b">
        <f t="shared" si="1"/>
        <v>1</v>
      </c>
    </row>
    <row r="32" spans="1:19" ht="22.5" x14ac:dyDescent="0.25">
      <c r="A32" s="11">
        <v>30</v>
      </c>
      <c r="B32" s="11" t="s">
        <v>124</v>
      </c>
      <c r="C32" s="12" t="s">
        <v>20</v>
      </c>
      <c r="D32" s="13" t="s">
        <v>122</v>
      </c>
      <c r="E32" s="13">
        <v>2604053</v>
      </c>
      <c r="F32" s="13" t="s">
        <v>28</v>
      </c>
      <c r="G32" s="11" t="s">
        <v>125</v>
      </c>
      <c r="H32" s="11" t="s">
        <v>24</v>
      </c>
      <c r="I32" s="14">
        <v>0.5</v>
      </c>
      <c r="J32" s="15" t="s">
        <v>40</v>
      </c>
      <c r="K32" s="19">
        <v>680617.94</v>
      </c>
      <c r="L32" s="25">
        <v>340308</v>
      </c>
      <c r="M32" s="17">
        <v>340309.93999999994</v>
      </c>
      <c r="N32" s="18">
        <v>0.5</v>
      </c>
      <c r="O32" s="19">
        <v>340308</v>
      </c>
      <c r="P32" s="6" t="b">
        <f t="shared" si="4"/>
        <v>1</v>
      </c>
      <c r="Q32" s="20">
        <f t="shared" si="2"/>
        <v>0.5</v>
      </c>
      <c r="R32" s="21" t="b">
        <f t="shared" si="3"/>
        <v>1</v>
      </c>
      <c r="S32" s="21" t="b">
        <f t="shared" si="1"/>
        <v>1</v>
      </c>
    </row>
    <row r="33" spans="1:19" x14ac:dyDescent="0.25">
      <c r="A33" s="11">
        <v>31</v>
      </c>
      <c r="B33" s="11" t="s">
        <v>126</v>
      </c>
      <c r="C33" s="12" t="s">
        <v>20</v>
      </c>
      <c r="D33" s="13" t="s">
        <v>117</v>
      </c>
      <c r="E33" s="13">
        <v>2602023</v>
      </c>
      <c r="F33" s="13" t="s">
        <v>22</v>
      </c>
      <c r="G33" s="11" t="s">
        <v>127</v>
      </c>
      <c r="H33" s="11" t="s">
        <v>24</v>
      </c>
      <c r="I33" s="14">
        <v>0.42</v>
      </c>
      <c r="J33" s="15" t="s">
        <v>30</v>
      </c>
      <c r="K33" s="19">
        <v>596821.71</v>
      </c>
      <c r="L33" s="25">
        <v>417775</v>
      </c>
      <c r="M33" s="17">
        <v>179046.70999999996</v>
      </c>
      <c r="N33" s="18">
        <v>0.7</v>
      </c>
      <c r="O33" s="19">
        <v>417775</v>
      </c>
      <c r="P33" s="6" t="b">
        <f t="shared" si="4"/>
        <v>1</v>
      </c>
      <c r="Q33" s="20">
        <f t="shared" si="2"/>
        <v>0.7</v>
      </c>
      <c r="R33" s="21" t="b">
        <f t="shared" si="3"/>
        <v>1</v>
      </c>
      <c r="S33" s="21" t="b">
        <f t="shared" si="1"/>
        <v>1</v>
      </c>
    </row>
    <row r="34" spans="1:19" x14ac:dyDescent="0.25">
      <c r="A34" s="11">
        <v>32</v>
      </c>
      <c r="B34" s="11" t="s">
        <v>128</v>
      </c>
      <c r="C34" s="12" t="s">
        <v>20</v>
      </c>
      <c r="D34" s="13" t="s">
        <v>129</v>
      </c>
      <c r="E34" s="13">
        <v>2607053</v>
      </c>
      <c r="F34" s="13" t="s">
        <v>57</v>
      </c>
      <c r="G34" s="11" t="s">
        <v>130</v>
      </c>
      <c r="H34" s="11" t="s">
        <v>24</v>
      </c>
      <c r="I34" s="14">
        <v>0.39400000000000002</v>
      </c>
      <c r="J34" s="15" t="s">
        <v>111</v>
      </c>
      <c r="K34" s="19">
        <v>427973.26</v>
      </c>
      <c r="L34" s="25">
        <v>342378</v>
      </c>
      <c r="M34" s="17">
        <v>85595.260000000009</v>
      </c>
      <c r="N34" s="18">
        <v>0.8</v>
      </c>
      <c r="O34" s="19">
        <v>342378</v>
      </c>
      <c r="P34" s="6" t="b">
        <f t="shared" si="4"/>
        <v>1</v>
      </c>
      <c r="Q34" s="20">
        <f t="shared" si="2"/>
        <v>0.8</v>
      </c>
      <c r="R34" s="21" t="b">
        <f t="shared" si="3"/>
        <v>1</v>
      </c>
      <c r="S34" s="21" t="b">
        <f t="shared" si="1"/>
        <v>1</v>
      </c>
    </row>
    <row r="35" spans="1:19" ht="22.5" x14ac:dyDescent="0.25">
      <c r="A35" s="11">
        <v>33</v>
      </c>
      <c r="B35" s="11" t="s">
        <v>131</v>
      </c>
      <c r="C35" s="12" t="s">
        <v>20</v>
      </c>
      <c r="D35" s="13" t="s">
        <v>132</v>
      </c>
      <c r="E35" s="13">
        <v>2607062</v>
      </c>
      <c r="F35" s="13" t="s">
        <v>57</v>
      </c>
      <c r="G35" s="11" t="s">
        <v>133</v>
      </c>
      <c r="H35" s="11" t="s">
        <v>24</v>
      </c>
      <c r="I35" s="14">
        <v>0.39200000000000002</v>
      </c>
      <c r="J35" s="15" t="s">
        <v>25</v>
      </c>
      <c r="K35" s="19">
        <v>255539.88</v>
      </c>
      <c r="L35" s="25">
        <v>178877</v>
      </c>
      <c r="M35" s="17">
        <v>76662.880000000005</v>
      </c>
      <c r="N35" s="18">
        <v>0.7</v>
      </c>
      <c r="O35" s="19">
        <v>178877</v>
      </c>
      <c r="P35" s="6" t="b">
        <f t="shared" si="4"/>
        <v>1</v>
      </c>
      <c r="Q35" s="20">
        <f t="shared" si="2"/>
        <v>0.7</v>
      </c>
      <c r="R35" s="21" t="b">
        <f t="shared" si="3"/>
        <v>1</v>
      </c>
      <c r="S35" s="21" t="b">
        <f t="shared" si="1"/>
        <v>1</v>
      </c>
    </row>
    <row r="36" spans="1:19" x14ac:dyDescent="0.25">
      <c r="A36" s="11">
        <v>34</v>
      </c>
      <c r="B36" s="11" t="s">
        <v>134</v>
      </c>
      <c r="C36" s="12" t="s">
        <v>20</v>
      </c>
      <c r="D36" s="13" t="s">
        <v>117</v>
      </c>
      <c r="E36" s="13">
        <v>2602023</v>
      </c>
      <c r="F36" s="13" t="s">
        <v>22</v>
      </c>
      <c r="G36" s="11" t="s">
        <v>135</v>
      </c>
      <c r="H36" s="11" t="s">
        <v>24</v>
      </c>
      <c r="I36" s="14">
        <v>0.34300000000000003</v>
      </c>
      <c r="J36" s="15" t="s">
        <v>30</v>
      </c>
      <c r="K36" s="19">
        <v>392029.17</v>
      </c>
      <c r="L36" s="25">
        <v>274420</v>
      </c>
      <c r="M36" s="17">
        <v>117609.16999999998</v>
      </c>
      <c r="N36" s="18">
        <v>0.7</v>
      </c>
      <c r="O36" s="19">
        <v>274420</v>
      </c>
      <c r="P36" s="6" t="b">
        <f t="shared" si="4"/>
        <v>1</v>
      </c>
      <c r="Q36" s="20">
        <f t="shared" si="2"/>
        <v>0.7</v>
      </c>
      <c r="R36" s="21" t="b">
        <f t="shared" si="3"/>
        <v>1</v>
      </c>
      <c r="S36" s="21" t="b">
        <f t="shared" si="1"/>
        <v>1</v>
      </c>
    </row>
    <row r="37" spans="1:19" ht="22.5" x14ac:dyDescent="0.25">
      <c r="A37" s="11">
        <v>35</v>
      </c>
      <c r="B37" s="11" t="s">
        <v>136</v>
      </c>
      <c r="C37" s="12" t="s">
        <v>20</v>
      </c>
      <c r="D37" s="13" t="s">
        <v>137</v>
      </c>
      <c r="E37" s="13">
        <v>2604092</v>
      </c>
      <c r="F37" s="13" t="s">
        <v>28</v>
      </c>
      <c r="G37" s="11" t="s">
        <v>138</v>
      </c>
      <c r="H37" s="11" t="s">
        <v>24</v>
      </c>
      <c r="I37" s="14">
        <v>0.315</v>
      </c>
      <c r="J37" s="15" t="s">
        <v>115</v>
      </c>
      <c r="K37" s="19">
        <v>158132.66</v>
      </c>
      <c r="L37" s="25">
        <v>110692</v>
      </c>
      <c r="M37" s="17">
        <v>47440.66</v>
      </c>
      <c r="N37" s="18">
        <v>0.7</v>
      </c>
      <c r="O37" s="19">
        <v>110692</v>
      </c>
      <c r="P37" s="6" t="b">
        <f t="shared" si="4"/>
        <v>1</v>
      </c>
      <c r="Q37" s="20">
        <f t="shared" si="2"/>
        <v>0.7</v>
      </c>
      <c r="R37" s="21" t="b">
        <f t="shared" si="3"/>
        <v>1</v>
      </c>
      <c r="S37" s="21" t="b">
        <f t="shared" si="1"/>
        <v>1</v>
      </c>
    </row>
    <row r="38" spans="1:19" ht="22.5" x14ac:dyDescent="0.25">
      <c r="A38" s="11">
        <v>36</v>
      </c>
      <c r="B38" s="11" t="s">
        <v>139</v>
      </c>
      <c r="C38" s="12" t="s">
        <v>20</v>
      </c>
      <c r="D38" s="13" t="s">
        <v>140</v>
      </c>
      <c r="E38" s="13">
        <v>2605012</v>
      </c>
      <c r="F38" s="13" t="s">
        <v>141</v>
      </c>
      <c r="G38" s="11" t="s">
        <v>142</v>
      </c>
      <c r="H38" s="11" t="s">
        <v>24</v>
      </c>
      <c r="I38" s="14">
        <v>0.27200000000000002</v>
      </c>
      <c r="J38" s="15" t="s">
        <v>115</v>
      </c>
      <c r="K38" s="19">
        <v>166219.34</v>
      </c>
      <c r="L38" s="25">
        <v>99731</v>
      </c>
      <c r="M38" s="17">
        <v>66488.34</v>
      </c>
      <c r="N38" s="18">
        <v>0.6</v>
      </c>
      <c r="O38" s="19">
        <v>99731</v>
      </c>
      <c r="P38" s="6" t="b">
        <f t="shared" si="4"/>
        <v>1</v>
      </c>
      <c r="Q38" s="20">
        <f t="shared" si="2"/>
        <v>0.6</v>
      </c>
      <c r="R38" s="21" t="b">
        <f t="shared" si="3"/>
        <v>1</v>
      </c>
      <c r="S38" s="21" t="b">
        <f t="shared" si="1"/>
        <v>1</v>
      </c>
    </row>
    <row r="39" spans="1:19" ht="22.5" x14ac:dyDescent="0.25">
      <c r="A39" s="11">
        <v>37</v>
      </c>
      <c r="B39" s="11" t="s">
        <v>143</v>
      </c>
      <c r="C39" s="12" t="s">
        <v>20</v>
      </c>
      <c r="D39" s="13" t="s">
        <v>144</v>
      </c>
      <c r="E39" s="13">
        <v>2602082</v>
      </c>
      <c r="F39" s="13" t="s">
        <v>22</v>
      </c>
      <c r="G39" s="11" t="s">
        <v>145</v>
      </c>
      <c r="H39" s="11" t="s">
        <v>24</v>
      </c>
      <c r="I39" s="14">
        <v>0.248</v>
      </c>
      <c r="J39" s="15" t="s">
        <v>146</v>
      </c>
      <c r="K39" s="19">
        <v>201036.43</v>
      </c>
      <c r="L39" s="25">
        <v>120621</v>
      </c>
      <c r="M39" s="17">
        <v>80415.429999999993</v>
      </c>
      <c r="N39" s="18">
        <v>0.6</v>
      </c>
      <c r="O39" s="19">
        <v>120621</v>
      </c>
      <c r="P39" s="6" t="b">
        <f t="shared" si="4"/>
        <v>1</v>
      </c>
      <c r="Q39" s="20">
        <f t="shared" si="2"/>
        <v>0.6</v>
      </c>
      <c r="R39" s="21" t="b">
        <f t="shared" si="3"/>
        <v>1</v>
      </c>
      <c r="S39" s="21" t="b">
        <f t="shared" si="1"/>
        <v>1</v>
      </c>
    </row>
    <row r="40" spans="1:19" x14ac:dyDescent="0.25">
      <c r="A40" s="11">
        <v>38</v>
      </c>
      <c r="B40" s="11" t="s">
        <v>147</v>
      </c>
      <c r="C40" s="12" t="s">
        <v>20</v>
      </c>
      <c r="D40" s="13" t="s">
        <v>148</v>
      </c>
      <c r="E40" s="13">
        <v>2605033</v>
      </c>
      <c r="F40" s="13" t="s">
        <v>141</v>
      </c>
      <c r="G40" s="11" t="s">
        <v>149</v>
      </c>
      <c r="H40" s="11" t="s">
        <v>24</v>
      </c>
      <c r="I40" s="14">
        <v>0.13200000000000001</v>
      </c>
      <c r="J40" s="15" t="s">
        <v>103</v>
      </c>
      <c r="K40" s="19">
        <v>481929</v>
      </c>
      <c r="L40" s="25">
        <v>337350</v>
      </c>
      <c r="M40" s="17">
        <v>144579</v>
      </c>
      <c r="N40" s="18">
        <v>0.7</v>
      </c>
      <c r="O40" s="19">
        <v>337350</v>
      </c>
      <c r="P40" s="6" t="b">
        <f t="shared" si="4"/>
        <v>1</v>
      </c>
      <c r="Q40" s="20">
        <f t="shared" si="2"/>
        <v>0.7</v>
      </c>
      <c r="R40" s="21" t="b">
        <f t="shared" si="3"/>
        <v>1</v>
      </c>
      <c r="S40" s="21" t="b">
        <f t="shared" si="1"/>
        <v>1</v>
      </c>
    </row>
    <row r="41" spans="1:19" ht="22.5" x14ac:dyDescent="0.25">
      <c r="A41" s="11">
        <v>39</v>
      </c>
      <c r="B41" s="11" t="s">
        <v>150</v>
      </c>
      <c r="C41" s="12" t="s">
        <v>20</v>
      </c>
      <c r="D41" s="13" t="s">
        <v>151</v>
      </c>
      <c r="E41" s="13">
        <v>2612083</v>
      </c>
      <c r="F41" s="13" t="s">
        <v>61</v>
      </c>
      <c r="G41" s="11" t="s">
        <v>152</v>
      </c>
      <c r="H41" s="11" t="s">
        <v>24</v>
      </c>
      <c r="I41" s="14">
        <v>0.13</v>
      </c>
      <c r="J41" s="15" t="s">
        <v>153</v>
      </c>
      <c r="K41" s="19">
        <v>193538.81</v>
      </c>
      <c r="L41" s="25">
        <v>116123</v>
      </c>
      <c r="M41" s="17">
        <v>77415.81</v>
      </c>
      <c r="N41" s="18">
        <v>0.6</v>
      </c>
      <c r="O41" s="19">
        <v>116123</v>
      </c>
      <c r="P41" s="6" t="b">
        <f t="shared" si="4"/>
        <v>1</v>
      </c>
      <c r="Q41" s="20">
        <f t="shared" si="2"/>
        <v>0.6</v>
      </c>
      <c r="R41" s="21" t="b">
        <f t="shared" si="3"/>
        <v>1</v>
      </c>
      <c r="S41" s="21" t="b">
        <f t="shared" si="1"/>
        <v>1</v>
      </c>
    </row>
    <row r="42" spans="1:19" x14ac:dyDescent="0.25">
      <c r="A42" s="11">
        <v>40</v>
      </c>
      <c r="B42" s="11" t="s">
        <v>154</v>
      </c>
      <c r="C42" s="12" t="s">
        <v>20</v>
      </c>
      <c r="D42" s="13" t="s">
        <v>155</v>
      </c>
      <c r="E42" s="13">
        <v>2613052</v>
      </c>
      <c r="F42" s="13" t="s">
        <v>90</v>
      </c>
      <c r="G42" s="11" t="s">
        <v>156</v>
      </c>
      <c r="H42" s="11" t="s">
        <v>24</v>
      </c>
      <c r="I42" s="14">
        <v>1.56</v>
      </c>
      <c r="J42" s="15" t="s">
        <v>87</v>
      </c>
      <c r="K42" s="19">
        <v>1254399.47</v>
      </c>
      <c r="L42" s="25">
        <v>752639</v>
      </c>
      <c r="M42" s="17">
        <v>501760.47</v>
      </c>
      <c r="N42" s="18">
        <v>0.6</v>
      </c>
      <c r="O42" s="19">
        <v>752639</v>
      </c>
      <c r="P42" s="6" t="b">
        <f t="shared" si="4"/>
        <v>1</v>
      </c>
      <c r="Q42" s="20">
        <f t="shared" si="2"/>
        <v>0.6</v>
      </c>
      <c r="R42" s="21" t="b">
        <f t="shared" si="3"/>
        <v>1</v>
      </c>
      <c r="S42" s="21" t="b">
        <f t="shared" si="1"/>
        <v>1</v>
      </c>
    </row>
    <row r="43" spans="1:19" ht="22.5" x14ac:dyDescent="0.25">
      <c r="A43" s="11">
        <v>41</v>
      </c>
      <c r="B43" s="11" t="s">
        <v>157</v>
      </c>
      <c r="C43" s="12" t="s">
        <v>20</v>
      </c>
      <c r="D43" s="13" t="s">
        <v>132</v>
      </c>
      <c r="E43" s="13">
        <v>2607062</v>
      </c>
      <c r="F43" s="13" t="s">
        <v>57</v>
      </c>
      <c r="G43" s="11" t="s">
        <v>158</v>
      </c>
      <c r="H43" s="11" t="s">
        <v>24</v>
      </c>
      <c r="I43" s="14">
        <v>1.33</v>
      </c>
      <c r="J43" s="15" t="s">
        <v>25</v>
      </c>
      <c r="K43" s="19">
        <v>2495483.39</v>
      </c>
      <c r="L43" s="25">
        <v>1746838</v>
      </c>
      <c r="M43" s="17">
        <v>748645.39000000013</v>
      </c>
      <c r="N43" s="18">
        <v>0.7</v>
      </c>
      <c r="O43" s="19">
        <v>1746838</v>
      </c>
      <c r="P43" s="6" t="b">
        <f t="shared" si="4"/>
        <v>1</v>
      </c>
      <c r="Q43" s="20">
        <f t="shared" si="2"/>
        <v>0.7</v>
      </c>
      <c r="R43" s="21" t="b">
        <f t="shared" si="3"/>
        <v>1</v>
      </c>
      <c r="S43" s="21" t="b">
        <f t="shared" si="1"/>
        <v>1</v>
      </c>
    </row>
    <row r="44" spans="1:19" x14ac:dyDescent="0.25">
      <c r="A44" s="11">
        <v>42</v>
      </c>
      <c r="B44" s="11" t="s">
        <v>159</v>
      </c>
      <c r="C44" s="12" t="s">
        <v>20</v>
      </c>
      <c r="D44" s="13" t="s">
        <v>160</v>
      </c>
      <c r="E44" s="13">
        <v>2606043</v>
      </c>
      <c r="F44" s="13" t="s">
        <v>79</v>
      </c>
      <c r="G44" s="11" t="s">
        <v>161</v>
      </c>
      <c r="H44" s="11" t="s">
        <v>24</v>
      </c>
      <c r="I44" s="14">
        <v>0.86</v>
      </c>
      <c r="J44" s="15" t="s">
        <v>162</v>
      </c>
      <c r="K44" s="19">
        <v>977770.01</v>
      </c>
      <c r="L44" s="25">
        <v>684439</v>
      </c>
      <c r="M44" s="17">
        <v>293331.01</v>
      </c>
      <c r="N44" s="18">
        <v>0.7</v>
      </c>
      <c r="O44" s="19">
        <v>684439</v>
      </c>
      <c r="P44" s="6" t="b">
        <f t="shared" si="4"/>
        <v>1</v>
      </c>
      <c r="Q44" s="20">
        <f t="shared" si="2"/>
        <v>0.7</v>
      </c>
      <c r="R44" s="21" t="b">
        <f t="shared" si="3"/>
        <v>1</v>
      </c>
      <c r="S44" s="21" t="b">
        <f t="shared" si="1"/>
        <v>1</v>
      </c>
    </row>
    <row r="45" spans="1:19" ht="33.75" x14ac:dyDescent="0.25">
      <c r="A45" s="11">
        <v>43</v>
      </c>
      <c r="B45" s="11" t="s">
        <v>163</v>
      </c>
      <c r="C45" s="12" t="s">
        <v>20</v>
      </c>
      <c r="D45" s="13" t="s">
        <v>164</v>
      </c>
      <c r="E45" s="13">
        <v>2608032</v>
      </c>
      <c r="F45" s="13" t="s">
        <v>52</v>
      </c>
      <c r="G45" s="11" t="s">
        <v>165</v>
      </c>
      <c r="H45" s="11" t="s">
        <v>24</v>
      </c>
      <c r="I45" s="14">
        <v>0.44</v>
      </c>
      <c r="J45" s="15" t="s">
        <v>166</v>
      </c>
      <c r="K45" s="19">
        <v>260452.5</v>
      </c>
      <c r="L45" s="25">
        <v>156271</v>
      </c>
      <c r="M45" s="17">
        <v>104181.5</v>
      </c>
      <c r="N45" s="18">
        <v>0.6</v>
      </c>
      <c r="O45" s="19">
        <v>156271</v>
      </c>
      <c r="P45" s="6" t="b">
        <f t="shared" si="4"/>
        <v>1</v>
      </c>
      <c r="Q45" s="20">
        <f t="shared" si="2"/>
        <v>0.6</v>
      </c>
      <c r="R45" s="21" t="b">
        <f t="shared" si="3"/>
        <v>1</v>
      </c>
      <c r="S45" s="21" t="b">
        <f t="shared" si="1"/>
        <v>1</v>
      </c>
    </row>
    <row r="46" spans="1:19" ht="22.5" x14ac:dyDescent="0.25">
      <c r="A46" s="11">
        <v>44</v>
      </c>
      <c r="B46" s="11" t="s">
        <v>167</v>
      </c>
      <c r="C46" s="12" t="s">
        <v>20</v>
      </c>
      <c r="D46" s="13" t="s">
        <v>168</v>
      </c>
      <c r="E46" s="13">
        <v>2609033</v>
      </c>
      <c r="F46" s="13" t="s">
        <v>33</v>
      </c>
      <c r="G46" s="11" t="s">
        <v>169</v>
      </c>
      <c r="H46" s="11" t="s">
        <v>24</v>
      </c>
      <c r="I46" s="14">
        <v>0.27200000000000002</v>
      </c>
      <c r="J46" s="15" t="s">
        <v>63</v>
      </c>
      <c r="K46" s="19">
        <v>1275997.8799999999</v>
      </c>
      <c r="L46" s="25">
        <v>893198</v>
      </c>
      <c r="M46" s="17">
        <v>382799.87999999989</v>
      </c>
      <c r="N46" s="18">
        <v>0.7</v>
      </c>
      <c r="O46" s="19">
        <v>893198</v>
      </c>
      <c r="P46" s="6" t="b">
        <f t="shared" si="4"/>
        <v>1</v>
      </c>
      <c r="Q46" s="20">
        <f t="shared" si="2"/>
        <v>0.7</v>
      </c>
      <c r="R46" s="21" t="b">
        <f t="shared" si="3"/>
        <v>1</v>
      </c>
      <c r="S46" s="21" t="b">
        <f t="shared" si="1"/>
        <v>1</v>
      </c>
    </row>
    <row r="47" spans="1:19" ht="22.5" x14ac:dyDescent="0.25">
      <c r="A47" s="11">
        <v>45</v>
      </c>
      <c r="B47" s="11" t="s">
        <v>170</v>
      </c>
      <c r="C47" s="12" t="s">
        <v>20</v>
      </c>
      <c r="D47" s="13" t="s">
        <v>171</v>
      </c>
      <c r="E47" s="13">
        <v>2607032</v>
      </c>
      <c r="F47" s="13" t="s">
        <v>57</v>
      </c>
      <c r="G47" s="11" t="s">
        <v>172</v>
      </c>
      <c r="H47" s="11" t="s">
        <v>24</v>
      </c>
      <c r="I47" s="14">
        <v>0.99</v>
      </c>
      <c r="J47" s="15" t="s">
        <v>35</v>
      </c>
      <c r="K47" s="19">
        <v>1862737</v>
      </c>
      <c r="L47" s="25">
        <v>1303915</v>
      </c>
      <c r="M47" s="17">
        <v>558822</v>
      </c>
      <c r="N47" s="18">
        <v>0.7</v>
      </c>
      <c r="O47" s="19">
        <v>1303915</v>
      </c>
      <c r="P47" s="6" t="b">
        <f t="shared" si="4"/>
        <v>1</v>
      </c>
      <c r="Q47" s="20">
        <f t="shared" si="2"/>
        <v>0.7</v>
      </c>
      <c r="R47" s="21" t="b">
        <f t="shared" si="3"/>
        <v>1</v>
      </c>
      <c r="S47" s="21" t="b">
        <f t="shared" si="1"/>
        <v>1</v>
      </c>
    </row>
    <row r="48" spans="1:19" x14ac:dyDescent="0.25">
      <c r="A48" s="11">
        <v>46</v>
      </c>
      <c r="B48" s="11" t="s">
        <v>173</v>
      </c>
      <c r="C48" s="12" t="s">
        <v>20</v>
      </c>
      <c r="D48" s="13" t="s">
        <v>174</v>
      </c>
      <c r="E48" s="13">
        <v>2611011</v>
      </c>
      <c r="F48" s="13" t="s">
        <v>109</v>
      </c>
      <c r="G48" s="11" t="s">
        <v>175</v>
      </c>
      <c r="H48" s="11" t="s">
        <v>24</v>
      </c>
      <c r="I48" s="14">
        <v>0.123</v>
      </c>
      <c r="J48" s="15" t="s">
        <v>176</v>
      </c>
      <c r="K48" s="19">
        <v>219302.32</v>
      </c>
      <c r="L48" s="25">
        <v>153511</v>
      </c>
      <c r="M48" s="17">
        <v>65791.320000000007</v>
      </c>
      <c r="N48" s="18">
        <v>0.7</v>
      </c>
      <c r="O48" s="19">
        <v>153511</v>
      </c>
      <c r="P48" s="6" t="b">
        <f t="shared" si="4"/>
        <v>1</v>
      </c>
      <c r="Q48" s="20">
        <f t="shared" si="2"/>
        <v>0.7</v>
      </c>
      <c r="R48" s="21" t="b">
        <f t="shared" si="3"/>
        <v>1</v>
      </c>
      <c r="S48" s="21" t="b">
        <f t="shared" si="1"/>
        <v>1</v>
      </c>
    </row>
    <row r="49" spans="1:19" ht="22.5" x14ac:dyDescent="0.25">
      <c r="A49" s="11">
        <v>47</v>
      </c>
      <c r="B49" s="11" t="s">
        <v>177</v>
      </c>
      <c r="C49" s="12" t="s">
        <v>20</v>
      </c>
      <c r="D49" s="13" t="s">
        <v>178</v>
      </c>
      <c r="E49" s="13">
        <v>2609072</v>
      </c>
      <c r="F49" s="13" t="s">
        <v>33</v>
      </c>
      <c r="G49" s="11" t="s">
        <v>179</v>
      </c>
      <c r="H49" s="11" t="s">
        <v>24</v>
      </c>
      <c r="I49" s="14">
        <v>2.34</v>
      </c>
      <c r="J49" s="15" t="s">
        <v>176</v>
      </c>
      <c r="K49" s="19">
        <v>823074.67</v>
      </c>
      <c r="L49" s="25">
        <v>576152</v>
      </c>
      <c r="M49" s="17">
        <v>246922.67000000004</v>
      </c>
      <c r="N49" s="18">
        <v>0.7</v>
      </c>
      <c r="O49" s="19">
        <v>576152</v>
      </c>
      <c r="P49" s="6" t="b">
        <f t="shared" si="4"/>
        <v>1</v>
      </c>
      <c r="Q49" s="20">
        <f t="shared" si="2"/>
        <v>0.7</v>
      </c>
      <c r="R49" s="21" t="b">
        <f t="shared" si="3"/>
        <v>1</v>
      </c>
      <c r="S49" s="21" t="b">
        <f t="shared" si="1"/>
        <v>1</v>
      </c>
    </row>
    <row r="50" spans="1:19" ht="22.5" x14ac:dyDescent="0.25">
      <c r="A50" s="11">
        <v>48</v>
      </c>
      <c r="B50" s="11" t="s">
        <v>180</v>
      </c>
      <c r="C50" s="12" t="s">
        <v>20</v>
      </c>
      <c r="D50" s="13" t="s">
        <v>27</v>
      </c>
      <c r="E50" s="13">
        <v>2604182</v>
      </c>
      <c r="F50" s="13" t="s">
        <v>28</v>
      </c>
      <c r="G50" s="11" t="s">
        <v>181</v>
      </c>
      <c r="H50" s="11" t="s">
        <v>24</v>
      </c>
      <c r="I50" s="14">
        <v>1.198</v>
      </c>
      <c r="J50" s="15" t="s">
        <v>30</v>
      </c>
      <c r="K50" s="19">
        <v>914595.25</v>
      </c>
      <c r="L50" s="25">
        <v>640216</v>
      </c>
      <c r="M50" s="17">
        <v>274379.25</v>
      </c>
      <c r="N50" s="18">
        <v>0.7</v>
      </c>
      <c r="O50" s="19">
        <v>640216</v>
      </c>
      <c r="P50" s="6" t="b">
        <f t="shared" si="4"/>
        <v>1</v>
      </c>
      <c r="Q50" s="20">
        <f t="shared" si="2"/>
        <v>0.7</v>
      </c>
      <c r="R50" s="21" t="b">
        <f t="shared" si="3"/>
        <v>1</v>
      </c>
      <c r="S50" s="21" t="b">
        <f t="shared" si="1"/>
        <v>1</v>
      </c>
    </row>
    <row r="51" spans="1:19" ht="22.5" x14ac:dyDescent="0.25">
      <c r="A51" s="26" t="s">
        <v>182</v>
      </c>
      <c r="B51" s="26" t="s">
        <v>183</v>
      </c>
      <c r="C51" s="27" t="s">
        <v>20</v>
      </c>
      <c r="D51" s="28" t="s">
        <v>184</v>
      </c>
      <c r="E51" s="28">
        <v>2604012</v>
      </c>
      <c r="F51" s="28" t="s">
        <v>28</v>
      </c>
      <c r="G51" s="26" t="s">
        <v>185</v>
      </c>
      <c r="H51" s="26" t="s">
        <v>24</v>
      </c>
      <c r="I51" s="29">
        <v>1.0549999999999999</v>
      </c>
      <c r="J51" s="30" t="s">
        <v>30</v>
      </c>
      <c r="K51" s="31">
        <v>1422182.23</v>
      </c>
      <c r="L51" s="32">
        <v>880918</v>
      </c>
      <c r="M51" s="33">
        <v>541264.23</v>
      </c>
      <c r="N51" s="34">
        <v>0.8</v>
      </c>
      <c r="O51" s="31">
        <v>880918</v>
      </c>
      <c r="P51" s="6" t="b">
        <f t="shared" si="4"/>
        <v>1</v>
      </c>
      <c r="Q51" s="20">
        <f t="shared" si="2"/>
        <v>0.61939999999999995</v>
      </c>
      <c r="R51" s="21" t="b">
        <f t="shared" si="3"/>
        <v>0</v>
      </c>
      <c r="S51" s="21" t="b">
        <f t="shared" si="1"/>
        <v>1</v>
      </c>
    </row>
    <row r="52" spans="1:19" ht="20.100000000000001" customHeight="1" x14ac:dyDescent="0.25">
      <c r="A52" s="35" t="s">
        <v>186</v>
      </c>
      <c r="B52" s="36"/>
      <c r="C52" s="36"/>
      <c r="D52" s="36"/>
      <c r="E52" s="36"/>
      <c r="F52" s="36"/>
      <c r="G52" s="36"/>
      <c r="H52" s="37"/>
      <c r="I52" s="38">
        <f>SUM(I3:I51)</f>
        <v>37.677999999999997</v>
      </c>
      <c r="J52" s="39" t="s">
        <v>187</v>
      </c>
      <c r="K52" s="40">
        <f>SUM(K3:K51)</f>
        <v>47215514.090000011</v>
      </c>
      <c r="L52" s="40">
        <f>SUM(L3:L51)</f>
        <v>31656439</v>
      </c>
      <c r="M52" s="40">
        <f>SUM(M3:M51)</f>
        <v>15559075.089999998</v>
      </c>
      <c r="N52" s="41" t="s">
        <v>187</v>
      </c>
      <c r="O52" s="42">
        <f>SUM(O3:O51)</f>
        <v>31656439</v>
      </c>
      <c r="P52" s="6" t="b">
        <f t="shared" si="0"/>
        <v>1</v>
      </c>
      <c r="Q52" s="20">
        <f t="shared" si="2"/>
        <v>0.67049999999999998</v>
      </c>
      <c r="R52" s="21" t="s">
        <v>187</v>
      </c>
      <c r="S52" s="21" t="b">
        <f t="shared" si="1"/>
        <v>1</v>
      </c>
    </row>
    <row r="53" spans="1:19" x14ac:dyDescent="0.25">
      <c r="A53" s="43"/>
      <c r="B53" s="43"/>
      <c r="C53" s="43"/>
      <c r="D53" s="43"/>
      <c r="E53" s="43"/>
      <c r="F53" s="43"/>
      <c r="G53" s="43"/>
      <c r="H53" s="43"/>
    </row>
    <row r="54" spans="1:19" x14ac:dyDescent="0.25">
      <c r="A54" s="45" t="s">
        <v>188</v>
      </c>
      <c r="B54" s="46"/>
      <c r="C54" s="46"/>
      <c r="D54" s="46"/>
      <c r="E54" s="46"/>
      <c r="F54" s="46"/>
      <c r="G54" s="46"/>
      <c r="H54" s="46"/>
      <c r="I54" s="47"/>
      <c r="J54" s="47"/>
      <c r="K54" s="48"/>
      <c r="L54" s="47"/>
      <c r="M54" s="47"/>
      <c r="O54" s="47"/>
      <c r="P54" s="6"/>
      <c r="S54" s="21"/>
    </row>
    <row r="55" spans="1:19" ht="23.25" customHeight="1" x14ac:dyDescent="0.25">
      <c r="A55" s="49" t="s">
        <v>189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6"/>
    </row>
    <row r="56" spans="1:19" x14ac:dyDescent="0.25">
      <c r="B56" s="50"/>
      <c r="C56" s="50"/>
      <c r="D56" s="50"/>
      <c r="E56" s="50"/>
      <c r="F56" s="50"/>
      <c r="G56" s="50"/>
      <c r="H56" s="50"/>
      <c r="K56" s="51"/>
    </row>
  </sheetData>
  <mergeCells count="16">
    <mergeCell ref="M1:M2"/>
    <mergeCell ref="N1:N2"/>
    <mergeCell ref="A52:H52"/>
    <mergeCell ref="A55:O55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P3:S52">
    <cfRule type="cellIs" dxfId="3" priority="4" operator="equal">
      <formula>FALSE</formula>
    </cfRule>
  </conditionalFormatting>
  <conditionalFormatting sqref="P3:R52">
    <cfRule type="containsText" dxfId="2" priority="3" operator="containsText" text="fałsz">
      <formula>NOT(ISERROR(SEARCH("fałsz",P3)))</formula>
    </cfRule>
  </conditionalFormatting>
  <conditionalFormatting sqref="S54">
    <cfRule type="cellIs" dxfId="1" priority="2" operator="equal">
      <formula>FALSE</formula>
    </cfRule>
  </conditionalFormatting>
  <conditionalFormatting sqref="S54">
    <cfRule type="cellIs" dxfId="0" priority="1" operator="equal">
      <formula>FALSE</formula>
    </cfRule>
  </conditionalFormatting>
  <dataValidations count="2">
    <dataValidation type="list" allowBlank="1" showInputMessage="1" showErrorMessage="1" sqref="H3:H51" xr:uid="{86D3755F-8558-4C84-B07B-8367DCCDBD9F}">
      <formula1>"R"</formula1>
    </dataValidation>
    <dataValidation type="list" allowBlank="1" showInputMessage="1" showErrorMessage="1" sqref="C3:C51" xr:uid="{01318CD2-4B03-45FB-A8F6-2527289D313F}">
      <formula1>"N"</formula1>
    </dataValidation>
  </dataValidations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headerFooter>
    <oddHeader>&amp;LWojewództwo Świętokrzyskie - zadania gminne lista podstawowa</oddHead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gm podst</vt:lpstr>
      <vt:lpstr>'gm podst'!Obszar_wydruku</vt:lpstr>
      <vt:lpstr>'gm podst'!Tytuły_wydruku</vt:lpstr>
    </vt:vector>
  </TitlesOfParts>
  <Company>SUW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Jalosinska, Malgorzata</dc:creator>
  <cp:lastModifiedBy>Jalosinska, Malgorzata</cp:lastModifiedBy>
  <dcterms:created xsi:type="dcterms:W3CDTF">2023-07-21T10:37:53Z</dcterms:created>
  <dcterms:modified xsi:type="dcterms:W3CDTF">2023-07-21T10:38:24Z</dcterms:modified>
</cp:coreProperties>
</file>